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dad\Documents\gwapo ko\ENTREP\"/>
    </mc:Choice>
  </mc:AlternateContent>
  <xr:revisionPtr revIDLastSave="0" documentId="13_ncr:1_{DDB5032C-3F20-48FC-9A0B-FDBBB0C050FB}" xr6:coauthVersionLast="47" xr6:coauthVersionMax="47" xr10:uidLastSave="{00000000-0000-0000-0000-000000000000}"/>
  <bookViews>
    <workbookView xWindow="-108" yWindow="-108" windowWidth="23256" windowHeight="12456" activeTab="3" xr2:uid="{D52DA263-8366-4F7D-BBB0-D46D74B0F800}"/>
  </bookViews>
  <sheets>
    <sheet name="Start up Cost" sheetId="1" r:id="rId1"/>
    <sheet name="Income Statement year 1" sheetId="2" r:id="rId2"/>
    <sheet name="Income Statement year 2" sheetId="3" r:id="rId3"/>
    <sheet name="Income Statement Year 3" sheetId="4" r:id="rId4"/>
    <sheet name="Cash Flow Year 1" sheetId="5" r:id="rId5"/>
    <sheet name="Cash Flow Year 2" sheetId="7" r:id="rId6"/>
    <sheet name="Cash Flow Year 3" sheetId="6" r:id="rId7"/>
    <sheet name="Balance Sheet Year 1-3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8" l="1"/>
  <c r="G22" i="8"/>
  <c r="F22" i="8"/>
  <c r="I22" i="8" s="1"/>
  <c r="I24" i="8" s="1"/>
  <c r="H12" i="8"/>
  <c r="G12" i="8"/>
  <c r="F12" i="8"/>
  <c r="I13" i="8" s="1"/>
  <c r="K17" i="7" l="1"/>
  <c r="J13" i="7"/>
  <c r="K13" i="7"/>
  <c r="L13" i="7"/>
  <c r="M13" i="7"/>
  <c r="N13" i="7"/>
  <c r="O13" i="7"/>
  <c r="P13" i="7"/>
  <c r="Q7" i="7"/>
  <c r="Q9" i="7" s="1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P17" i="7"/>
  <c r="O17" i="7"/>
  <c r="N17" i="7"/>
  <c r="M17" i="7"/>
  <c r="L17" i="7"/>
  <c r="J17" i="7"/>
  <c r="I17" i="7"/>
  <c r="H17" i="7"/>
  <c r="G17" i="7"/>
  <c r="F17" i="7"/>
  <c r="E17" i="7"/>
  <c r="Q15" i="7"/>
  <c r="Q17" i="7" s="1"/>
  <c r="I13" i="7"/>
  <c r="H13" i="7"/>
  <c r="G13" i="7"/>
  <c r="F13" i="7"/>
  <c r="E13" i="7"/>
  <c r="Q13" i="7" s="1"/>
  <c r="Q11" i="7"/>
  <c r="P9" i="7"/>
  <c r="P19" i="7" s="1"/>
  <c r="P41" i="7" s="1"/>
  <c r="O9" i="7"/>
  <c r="N9" i="7"/>
  <c r="M9" i="7"/>
  <c r="M19" i="7" s="1"/>
  <c r="M41" i="7" s="1"/>
  <c r="L9" i="7"/>
  <c r="K9" i="7"/>
  <c r="J9" i="7"/>
  <c r="I9" i="7"/>
  <c r="H9" i="7"/>
  <c r="G9" i="7"/>
  <c r="F9" i="7"/>
  <c r="E9" i="7"/>
  <c r="P31" i="6"/>
  <c r="O31" i="6"/>
  <c r="N31" i="6"/>
  <c r="M31" i="6"/>
  <c r="L31" i="6"/>
  <c r="K31" i="6"/>
  <c r="J31" i="6"/>
  <c r="I31" i="6"/>
  <c r="H31" i="6"/>
  <c r="G31" i="6"/>
  <c r="F31" i="6"/>
  <c r="E31" i="6"/>
  <c r="Q29" i="6"/>
  <c r="Q28" i="6"/>
  <c r="Q27" i="6"/>
  <c r="Q26" i="6"/>
  <c r="Q25" i="6"/>
  <c r="Q31" i="6" s="1"/>
  <c r="I20" i="6"/>
  <c r="I43" i="6" s="1"/>
  <c r="H20" i="6"/>
  <c r="H43" i="6" s="1"/>
  <c r="G20" i="6"/>
  <c r="G43" i="6" s="1"/>
  <c r="F20" i="6"/>
  <c r="F43" i="6" s="1"/>
  <c r="E20" i="6"/>
  <c r="E43" i="6" s="1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Q15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Q11" i="6"/>
  <c r="Q9" i="6"/>
  <c r="Q20" i="6" s="1"/>
  <c r="Q43" i="6" s="1"/>
  <c r="P9" i="6"/>
  <c r="O9" i="6"/>
  <c r="N9" i="6"/>
  <c r="N20" i="6" s="1"/>
  <c r="N43" i="6" s="1"/>
  <c r="M9" i="6"/>
  <c r="M20" i="6" s="1"/>
  <c r="M43" i="6" s="1"/>
  <c r="L9" i="6"/>
  <c r="K9" i="6"/>
  <c r="J9" i="6"/>
  <c r="I9" i="6"/>
  <c r="H9" i="6"/>
  <c r="G9" i="6"/>
  <c r="F9" i="6"/>
  <c r="E9" i="6"/>
  <c r="Q7" i="6"/>
  <c r="O20" i="6" l="1"/>
  <c r="O43" i="6" s="1"/>
  <c r="P20" i="6"/>
  <c r="P43" i="6" s="1"/>
  <c r="J20" i="6"/>
  <c r="J43" i="6" s="1"/>
  <c r="K20" i="6"/>
  <c r="K43" i="6" s="1"/>
  <c r="L20" i="6"/>
  <c r="L43" i="6" s="1"/>
  <c r="N19" i="7"/>
  <c r="N41" i="7" s="1"/>
  <c r="L19" i="7"/>
  <c r="L41" i="7" s="1"/>
  <c r="G19" i="7"/>
  <c r="G41" i="7" s="1"/>
  <c r="H19" i="7"/>
  <c r="H41" i="7" s="1"/>
  <c r="F19" i="7"/>
  <c r="F41" i="7" s="1"/>
  <c r="E19" i="7"/>
  <c r="E41" i="7" s="1"/>
  <c r="O19" i="7"/>
  <c r="O41" i="7" s="1"/>
  <c r="K19" i="7"/>
  <c r="K41" i="7" s="1"/>
  <c r="J19" i="7"/>
  <c r="J41" i="7" s="1"/>
  <c r="I19" i="7"/>
  <c r="I41" i="7" s="1"/>
  <c r="Q19" i="7"/>
  <c r="Q41" i="7" s="1"/>
  <c r="F29" i="5" l="1"/>
  <c r="G29" i="5"/>
  <c r="H29" i="5"/>
  <c r="I29" i="5"/>
  <c r="J29" i="5"/>
  <c r="K29" i="5"/>
  <c r="L29" i="5"/>
  <c r="M29" i="5"/>
  <c r="N29" i="5"/>
  <c r="O29" i="5"/>
  <c r="P29" i="5"/>
  <c r="Q29" i="5"/>
  <c r="E29" i="5"/>
  <c r="K19" i="5"/>
  <c r="K41" i="5" s="1"/>
  <c r="L19" i="5"/>
  <c r="L41" i="5" s="1"/>
  <c r="M19" i="5"/>
  <c r="M41" i="5" s="1"/>
  <c r="O19" i="5"/>
  <c r="O41" i="5" s="1"/>
  <c r="Q15" i="5"/>
  <c r="Q17" i="5" s="1"/>
  <c r="Q11" i="5"/>
  <c r="Q13" i="5" s="1"/>
  <c r="Q7" i="5"/>
  <c r="Q9" i="5" s="1"/>
  <c r="Q19" i="5" s="1"/>
  <c r="Q41" i="5" s="1"/>
  <c r="L17" i="5"/>
  <c r="F17" i="5"/>
  <c r="G17" i="5"/>
  <c r="H17" i="5"/>
  <c r="I17" i="5"/>
  <c r="J17" i="5"/>
  <c r="J19" i="5" s="1"/>
  <c r="J41" i="5" s="1"/>
  <c r="K17" i="5"/>
  <c r="M17" i="5"/>
  <c r="N17" i="5"/>
  <c r="O17" i="5"/>
  <c r="P17" i="5"/>
  <c r="K13" i="5"/>
  <c r="J13" i="5"/>
  <c r="I13" i="5"/>
  <c r="H13" i="5"/>
  <c r="G13" i="5"/>
  <c r="G19" i="5" s="1"/>
  <c r="G41" i="5" s="1"/>
  <c r="F13" i="5"/>
  <c r="E17" i="5"/>
  <c r="E13" i="5"/>
  <c r="P9" i="5"/>
  <c r="P19" i="5" s="1"/>
  <c r="P41" i="5" s="1"/>
  <c r="O9" i="5"/>
  <c r="N9" i="5"/>
  <c r="N19" i="5" s="1"/>
  <c r="N41" i="5" s="1"/>
  <c r="M9" i="5"/>
  <c r="L9" i="5"/>
  <c r="K9" i="5"/>
  <c r="J9" i="5"/>
  <c r="I9" i="5"/>
  <c r="I19" i="5" s="1"/>
  <c r="I41" i="5" s="1"/>
  <c r="H9" i="5"/>
  <c r="H19" i="5" s="1"/>
  <c r="H41" i="5" s="1"/>
  <c r="G9" i="5"/>
  <c r="F9" i="5"/>
  <c r="F19" i="5" s="1"/>
  <c r="F41" i="5" s="1"/>
  <c r="E9" i="5"/>
  <c r="E19" i="5" s="1"/>
  <c r="E41" i="5" s="1"/>
  <c r="M18" i="4" l="1"/>
  <c r="L18" i="4"/>
  <c r="K18" i="4"/>
  <c r="J18" i="4"/>
  <c r="I18" i="4"/>
  <c r="H18" i="4"/>
  <c r="G18" i="4"/>
  <c r="F18" i="4"/>
  <c r="E18" i="4"/>
  <c r="D18" i="4"/>
  <c r="C18" i="4"/>
  <c r="B18" i="4"/>
  <c r="N16" i="4"/>
  <c r="N15" i="4"/>
  <c r="N14" i="4"/>
  <c r="N13" i="4"/>
  <c r="N12" i="4"/>
  <c r="N18" i="4" s="1"/>
  <c r="M9" i="4"/>
  <c r="M20" i="4" s="1"/>
  <c r="L9" i="4"/>
  <c r="L20" i="4" s="1"/>
  <c r="K9" i="4"/>
  <c r="J9" i="4"/>
  <c r="J20" i="4" s="1"/>
  <c r="J21" i="4" s="1"/>
  <c r="I9" i="4"/>
  <c r="I20" i="4" s="1"/>
  <c r="I21" i="4" s="1"/>
  <c r="H9" i="4"/>
  <c r="H20" i="4" s="1"/>
  <c r="H21" i="4" s="1"/>
  <c r="G9" i="4"/>
  <c r="F9" i="4"/>
  <c r="E9" i="4"/>
  <c r="E20" i="4" s="1"/>
  <c r="D9" i="4"/>
  <c r="D20" i="4" s="1"/>
  <c r="C9" i="4"/>
  <c r="C20" i="4" s="1"/>
  <c r="B9" i="4"/>
  <c r="B20" i="4" s="1"/>
  <c r="N7" i="4"/>
  <c r="N6" i="4"/>
  <c r="N5" i="4"/>
  <c r="N5" i="3"/>
  <c r="M18" i="3"/>
  <c r="L18" i="3"/>
  <c r="K18" i="3"/>
  <c r="J18" i="3"/>
  <c r="I18" i="3"/>
  <c r="H18" i="3"/>
  <c r="G18" i="3"/>
  <c r="F18" i="3"/>
  <c r="E18" i="3"/>
  <c r="D18" i="3"/>
  <c r="C18" i="3"/>
  <c r="B18" i="3"/>
  <c r="N16" i="3"/>
  <c r="N15" i="3"/>
  <c r="N14" i="3"/>
  <c r="N13" i="3"/>
  <c r="N12" i="3"/>
  <c r="M9" i="3"/>
  <c r="M20" i="3" s="1"/>
  <c r="M21" i="3" s="1"/>
  <c r="M22" i="3" s="1"/>
  <c r="L9" i="3"/>
  <c r="L20" i="3" s="1"/>
  <c r="K9" i="3"/>
  <c r="K20" i="3" s="1"/>
  <c r="J9" i="3"/>
  <c r="J20" i="3" s="1"/>
  <c r="I9" i="3"/>
  <c r="I20" i="3" s="1"/>
  <c r="H9" i="3"/>
  <c r="G9" i="3"/>
  <c r="F9" i="3"/>
  <c r="F20" i="3" s="1"/>
  <c r="E9" i="3"/>
  <c r="D9" i="3"/>
  <c r="C9" i="3"/>
  <c r="C20" i="3" s="1"/>
  <c r="C21" i="3" s="1"/>
  <c r="B9" i="3"/>
  <c r="B20" i="3" s="1"/>
  <c r="N7" i="3"/>
  <c r="N6" i="3"/>
  <c r="G20" i="4" l="1"/>
  <c r="G21" i="4" s="1"/>
  <c r="G22" i="4" s="1"/>
  <c r="K20" i="4"/>
  <c r="K21" i="4" s="1"/>
  <c r="K22" i="4" s="1"/>
  <c r="N18" i="3"/>
  <c r="L21" i="4"/>
  <c r="L22" i="4" s="1"/>
  <c r="N9" i="4"/>
  <c r="M21" i="4"/>
  <c r="M22" i="4" s="1"/>
  <c r="F20" i="4"/>
  <c r="B21" i="4"/>
  <c r="B22" i="4" s="1"/>
  <c r="C21" i="4"/>
  <c r="C22" i="4" s="1"/>
  <c r="E21" i="4"/>
  <c r="E22" i="4" s="1"/>
  <c r="D21" i="4"/>
  <c r="D22" i="4" s="1"/>
  <c r="F21" i="4"/>
  <c r="F22" i="4" s="1"/>
  <c r="H22" i="4"/>
  <c r="I22" i="4"/>
  <c r="J22" i="4"/>
  <c r="D20" i="3"/>
  <c r="N9" i="3"/>
  <c r="H20" i="3"/>
  <c r="H21" i="3" s="1"/>
  <c r="G20" i="3"/>
  <c r="E20" i="3"/>
  <c r="E21" i="3" s="1"/>
  <c r="G21" i="3"/>
  <c r="F21" i="3"/>
  <c r="F22" i="3" s="1"/>
  <c r="B21" i="3"/>
  <c r="B22" i="3" s="1"/>
  <c r="I21" i="3"/>
  <c r="I22" i="3"/>
  <c r="J21" i="3"/>
  <c r="J22" i="3" s="1"/>
  <c r="K21" i="3"/>
  <c r="K22" i="3" s="1"/>
  <c r="L21" i="3"/>
  <c r="L22" i="3" s="1"/>
  <c r="C22" i="3"/>
  <c r="N20" i="4" l="1"/>
  <c r="G22" i="3"/>
  <c r="N22" i="4"/>
  <c r="N21" i="4"/>
  <c r="N20" i="3"/>
  <c r="E22" i="3"/>
  <c r="D21" i="3"/>
  <c r="D22" i="3" s="1"/>
  <c r="H22" i="3"/>
  <c r="N21" i="3" l="1"/>
  <c r="N22" i="3"/>
  <c r="N16" i="2"/>
  <c r="N15" i="2"/>
  <c r="N14" i="2"/>
  <c r="N13" i="2"/>
  <c r="N12" i="2"/>
  <c r="M18" i="2"/>
  <c r="L18" i="2"/>
  <c r="K18" i="2"/>
  <c r="J18" i="2"/>
  <c r="I18" i="2"/>
  <c r="H18" i="2"/>
  <c r="G18" i="2"/>
  <c r="F18" i="2"/>
  <c r="D18" i="2"/>
  <c r="E18" i="2"/>
  <c r="C18" i="2"/>
  <c r="B18" i="2"/>
  <c r="C9" i="2"/>
  <c r="B9" i="2"/>
  <c r="C20" i="2" l="1"/>
  <c r="B20" i="2"/>
  <c r="N18" i="2"/>
  <c r="C21" i="2" l="1"/>
  <c r="C22" i="2" s="1"/>
  <c r="B21" i="2"/>
  <c r="B22" i="2"/>
  <c r="M9" i="2" l="1"/>
  <c r="M20" i="2" s="1"/>
  <c r="L9" i="2"/>
  <c r="L20" i="2" s="1"/>
  <c r="K9" i="2"/>
  <c r="K20" i="2" s="1"/>
  <c r="J9" i="2"/>
  <c r="J20" i="2" s="1"/>
  <c r="I9" i="2"/>
  <c r="I20" i="2" s="1"/>
  <c r="H9" i="2"/>
  <c r="H20" i="2" s="1"/>
  <c r="G9" i="2"/>
  <c r="F9" i="2"/>
  <c r="E9" i="2"/>
  <c r="E20" i="2" s="1"/>
  <c r="D9" i="2"/>
  <c r="D20" i="2" s="1"/>
  <c r="N7" i="2"/>
  <c r="N6" i="2"/>
  <c r="N5" i="2"/>
  <c r="B8" i="1"/>
  <c r="J21" i="2" l="1"/>
  <c r="J22" i="2" s="1"/>
  <c r="M21" i="2"/>
  <c r="M22" i="2" s="1"/>
  <c r="E21" i="2"/>
  <c r="E22" i="2" s="1"/>
  <c r="K21" i="2"/>
  <c r="K22" i="2" s="1"/>
  <c r="F20" i="2"/>
  <c r="I21" i="2"/>
  <c r="I22" i="2"/>
  <c r="L21" i="2"/>
  <c r="L22" i="2" s="1"/>
  <c r="G20" i="2"/>
  <c r="G21" i="2" s="1"/>
  <c r="H21" i="2"/>
  <c r="H22" i="2"/>
  <c r="D21" i="2"/>
  <c r="D22" i="2" s="1"/>
  <c r="N9" i="2"/>
  <c r="G22" i="2" l="1"/>
  <c r="F21" i="2"/>
  <c r="F22" i="2" s="1"/>
  <c r="N22" i="2" s="1"/>
  <c r="N20" i="2"/>
  <c r="N21" i="2" l="1"/>
</calcChain>
</file>

<file path=xl/sharedStrings.xml><?xml version="1.0" encoding="utf-8"?>
<sst xmlns="http://schemas.openxmlformats.org/spreadsheetml/2006/main" count="287" uniqueCount="87">
  <si>
    <t xml:space="preserve">Start Up Costs </t>
  </si>
  <si>
    <t xml:space="preserve">Past Purchases Items Already Bought for the Business </t>
  </si>
  <si>
    <t xml:space="preserve">Item Description </t>
  </si>
  <si>
    <t xml:space="preserve">Cost </t>
  </si>
  <si>
    <t>total</t>
  </si>
  <si>
    <t xml:space="preserve">Total Start Up Costs </t>
  </si>
  <si>
    <t>Equipment</t>
  </si>
  <si>
    <t>Useful life 3years</t>
  </si>
  <si>
    <t>3years</t>
  </si>
  <si>
    <t>Total  Start up Cost less Accumulated Depreciation of Equipment</t>
  </si>
  <si>
    <t>Transportation</t>
  </si>
  <si>
    <t>Equipment and Tools</t>
  </si>
  <si>
    <t>Ingredients</t>
  </si>
  <si>
    <t>Total</t>
  </si>
  <si>
    <t>Owner's Capital</t>
  </si>
  <si>
    <t xml:space="preserve">Income Statement Year 1 </t>
  </si>
  <si>
    <t xml:space="preserve">Annual Total </t>
  </si>
  <si>
    <t xml:space="preserve">Revenue </t>
  </si>
  <si>
    <t xml:space="preserve">Expenses </t>
  </si>
  <si>
    <t xml:space="preserve">Net Profit Before Tax </t>
  </si>
  <si>
    <t>Net Profit After Tax</t>
  </si>
  <si>
    <t>Total Expense</t>
  </si>
  <si>
    <t>Special Sauce $3/small container</t>
  </si>
  <si>
    <t>Ingredients Costs</t>
  </si>
  <si>
    <t>transportation Costs</t>
  </si>
  <si>
    <t>Packaging Expenses</t>
  </si>
  <si>
    <t>Utility expenses</t>
  </si>
  <si>
    <t>miscellaneous Expenses</t>
  </si>
  <si>
    <t>Gross Revenue</t>
  </si>
  <si>
    <t>Pork Letchon Belly $100/3kg</t>
  </si>
  <si>
    <t>Pork Letchon Belly $33/kg</t>
  </si>
  <si>
    <t>Estimated Income Tax %</t>
  </si>
  <si>
    <t xml:space="preserve">Period (Month): </t>
  </si>
  <si>
    <t>Cash at the Beginning of the period</t>
  </si>
  <si>
    <t xml:space="preserve">-   </t>
  </si>
  <si>
    <t xml:space="preserve"> -   </t>
  </si>
  <si>
    <t>Income Sources (CASH IN)</t>
  </si>
  <si>
    <t>Total Income Sources</t>
  </si>
  <si>
    <t>Expenses (CASH OUT)</t>
  </si>
  <si>
    <t>Total Operating Expenses:</t>
  </si>
  <si>
    <t>Other Changes in Cash (CASH IN)</t>
  </si>
  <si>
    <t>Cash from the investments</t>
  </si>
  <si>
    <t>Other Changes in Cash (CASH OUT)</t>
  </si>
  <si>
    <t>Accumulated Depreciation Expense</t>
  </si>
  <si>
    <t>Cash at the end of the period:</t>
  </si>
  <si>
    <t>Approximate Net Income</t>
  </si>
  <si>
    <t>Special Sauce</t>
  </si>
  <si>
    <t>Number of Customer</t>
  </si>
  <si>
    <t>Mark up per Customer</t>
  </si>
  <si>
    <t>Pork Letchon Belly per 3kg</t>
  </si>
  <si>
    <t>Pork Letchon Belly per 1kg</t>
  </si>
  <si>
    <t>Ingredients Cost</t>
  </si>
  <si>
    <t xml:space="preserve">Utility Expense </t>
  </si>
  <si>
    <t xml:space="preserve">Transportation Costs </t>
  </si>
  <si>
    <t>Miscellaneous Expenses</t>
  </si>
  <si>
    <t xml:space="preserve">Packaging Expenses </t>
  </si>
  <si>
    <t>Balance Sheet For the Year 1-3</t>
  </si>
  <si>
    <t>Year  1</t>
  </si>
  <si>
    <t>Year 2</t>
  </si>
  <si>
    <t>Year 3</t>
  </si>
  <si>
    <t>Assets</t>
  </si>
  <si>
    <t>Cash</t>
  </si>
  <si>
    <t>Accounts Receivable</t>
  </si>
  <si>
    <t xml:space="preserve"> Equipment</t>
  </si>
  <si>
    <t>Total Asset</t>
  </si>
  <si>
    <t>Liabilities</t>
  </si>
  <si>
    <t>Owners Equity</t>
  </si>
  <si>
    <t>Retained Earnings</t>
  </si>
  <si>
    <t>Total Owners Equity</t>
  </si>
  <si>
    <t>Total Liabilities &amp; Equity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</si>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</sst>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u/>
      <sz val="12"/>
      <color rgb="FF000000"/>
      <name val="Aptos Narrow"/>
      <family val="2"/>
      <scheme val="minor"/>
    </font>
    <font>
      <b/>
      <u val="doubleAccounting"/>
      <sz val="12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u/>
      <sz val="10"/>
      <color rgb="FF000000"/>
      <name val="Arial"/>
      <family val="2"/>
    </font>
    <font>
      <b/>
      <u val="doubleAccounting"/>
      <sz val="10"/>
      <color rgb="FF000000"/>
      <name val="Arial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u val="singleAccounting"/>
      <sz val="11"/>
      <color rgb="FF000000"/>
      <name val="Aptos Narrow"/>
      <family val="2"/>
      <scheme val="minor"/>
    </font>
    <font>
      <sz val="12"/>
      <color theme="1"/>
      <name val="Aptos Narrow"/>
      <charset val="134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8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 val="doubleAccounting"/>
      <sz val="11"/>
      <color indexed="8"/>
      <name val="Calibri"/>
      <family val="2"/>
    </font>
    <font>
      <b/>
      <sz val="14"/>
      <color indexed="8"/>
      <name val="Calibri"/>
      <family val="2"/>
    </font>
    <font>
      <b/>
      <u val="doubleAccounting"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82">
    <xf numFmtId="0" fontId="0" fillId="0" borderId="0" xfId="0"/>
    <xf numFmtId="0" fontId="3" fillId="0" borderId="0" xfId="0" applyFont="1"/>
    <xf numFmtId="44" fontId="3" fillId="0" borderId="0" xfId="0" applyNumberFormat="1" applyFont="1"/>
    <xf numFmtId="44" fontId="2" fillId="0" borderId="0" xfId="0" applyNumberFormat="1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44" fontId="3" fillId="0" borderId="1" xfId="0" applyNumberFormat="1" applyFont="1" applyBorder="1"/>
    <xf numFmtId="0" fontId="2" fillId="0" borderId="1" xfId="0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4" fillId="0" borderId="1" xfId="0" applyNumberFormat="1" applyFont="1" applyBorder="1"/>
    <xf numFmtId="6" fontId="2" fillId="0" borderId="1" xfId="0" applyNumberFormat="1" applyFont="1" applyBorder="1"/>
    <xf numFmtId="44" fontId="2" fillId="3" borderId="0" xfId="0" applyNumberFormat="1" applyFont="1" applyFill="1"/>
    <xf numFmtId="0" fontId="2" fillId="3" borderId="0" xfId="0" applyFont="1" applyFill="1"/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0" xfId="0" applyFont="1"/>
    <xf numFmtId="44" fontId="5" fillId="0" borderId="0" xfId="0" applyNumberFormat="1" applyFont="1"/>
    <xf numFmtId="16" fontId="1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16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3" xfId="0" applyFont="1" applyBorder="1"/>
    <xf numFmtId="0" fontId="6" fillId="0" borderId="0" xfId="0" applyFont="1" applyAlignment="1">
      <alignment horizontal="right"/>
    </xf>
    <xf numFmtId="0" fontId="7" fillId="2" borderId="0" xfId="0" applyFont="1" applyFill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/>
    <xf numFmtId="164" fontId="7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/>
    <xf numFmtId="164" fontId="13" fillId="0" borderId="0" xfId="0" applyNumberFormat="1" applyFont="1"/>
    <xf numFmtId="164" fontId="12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6" fontId="6" fillId="0" borderId="0" xfId="0" applyNumberFormat="1" applyFont="1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4" xfId="0" applyFont="1" applyBorder="1"/>
    <xf numFmtId="0" fontId="19" fillId="0" borderId="1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0" fontId="19" fillId="0" borderId="1" xfId="0" applyFont="1" applyBorder="1"/>
    <xf numFmtId="164" fontId="18" fillId="0" borderId="1" xfId="0" applyNumberFormat="1" applyFont="1" applyBorder="1"/>
    <xf numFmtId="164" fontId="18" fillId="0" borderId="4" xfId="0" applyNumberFormat="1" applyFont="1" applyBorder="1"/>
    <xf numFmtId="164" fontId="19" fillId="0" borderId="1" xfId="0" applyNumberFormat="1" applyFont="1" applyBorder="1"/>
    <xf numFmtId="164" fontId="20" fillId="0" borderId="4" xfId="0" applyNumberFormat="1" applyFont="1" applyBorder="1"/>
    <xf numFmtId="0" fontId="19" fillId="0" borderId="4" xfId="0" applyFont="1" applyBorder="1"/>
    <xf numFmtId="164" fontId="18" fillId="0" borderId="0" xfId="0" applyNumberFormat="1" applyFont="1"/>
    <xf numFmtId="164" fontId="19" fillId="0" borderId="4" xfId="0" applyNumberFormat="1" applyFont="1" applyBorder="1"/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64" fontId="22" fillId="0" borderId="6" xfId="0" applyNumberFormat="1" applyFont="1" applyBorder="1" applyAlignment="1">
      <alignment horizontal="center" vertical="center"/>
    </xf>
    <xf numFmtId="0" fontId="19" fillId="0" borderId="5" xfId="0" applyFont="1" applyBorder="1"/>
    <xf numFmtId="0" fontId="18" fillId="0" borderId="5" xfId="0" applyFont="1" applyBorder="1"/>
    <xf numFmtId="0" fontId="21" fillId="0" borderId="12" xfId="0" applyFont="1" applyBorder="1" applyAlignment="1">
      <alignment horizontal="center" vertical="center"/>
    </xf>
    <xf numFmtId="0" fontId="19" fillId="0" borderId="11" xfId="0" applyFont="1" applyBorder="1"/>
    <xf numFmtId="0" fontId="18" fillId="0" borderId="10" xfId="0" applyFont="1" applyBorder="1"/>
    <xf numFmtId="0" fontId="18" fillId="0" borderId="8" xfId="0" applyFont="1" applyBorder="1"/>
    <xf numFmtId="0" fontId="21" fillId="0" borderId="13" xfId="0" applyFont="1" applyBorder="1" applyAlignment="1">
      <alignment horizontal="center" vertical="center"/>
    </xf>
    <xf numFmtId="0" fontId="18" fillId="0" borderId="9" xfId="0" applyFont="1" applyBorder="1"/>
    <xf numFmtId="164" fontId="22" fillId="0" borderId="14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93A25251-D964-4D8B-963B-DF6FA215B3A2}"/>
    <cellStyle name="Normal 3" xfId="2" xr:uid="{B0BE1EFA-F222-4EFB-A0AC-D3ACE67BBCD6}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1" formatCode="dd/mm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1" formatCode="dd/mm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1" formatCode="dd/mm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7E0602-32DC-4A82-B32F-70BBBD8FCBBB}" name="Table1" displayName="Table1" ref="A1:C23" totalsRowShown="0" headerRowDxfId="72" headerRowBorderDxfId="73" tableBorderDxfId="74">
  <autoFilter ref="A1:C23" xr:uid="{DE7E0602-32DC-4A82-B32F-70BBBD8FCBBB}"/>
  <tableColumns count="3">
    <tableColumn id="1" xr3:uid="{5710B6D1-4EE0-4881-B545-E66E62143857}" name="Column1"/>
    <tableColumn id="2" xr3:uid="{5CF5EA8B-1D0A-4077-850F-01FC5AECC821}" name="Column2"/>
    <tableColumn id="3" xr3:uid="{D645FE70-57E9-4D3D-BBE8-471FB1D8CFCB}" name="Column3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BD2748-9745-4E14-ADEF-285D9464E00A}" name="Table2" displayName="Table2" ref="A1:N22" totalsRowShown="0" headerRowDxfId="56" dataDxfId="57">
  <autoFilter ref="A1:N22" xr:uid="{AEBD2748-9745-4E14-ADEF-285D9464E00A}"/>
  <tableColumns count="14">
    <tableColumn id="1" xr3:uid="{E995B643-9D05-44C9-A0D1-97552DC543D5}" name="Column1" dataDxfId="71"/>
    <tableColumn id="2" xr3:uid="{2D9EA941-8E63-4107-BC38-7CEC9A8A7290}" name="Column2" dataDxfId="70"/>
    <tableColumn id="3" xr3:uid="{A43BEC16-5F37-4C60-AA1D-6EDCA6429A57}" name="Column3" dataDxfId="69"/>
    <tableColumn id="4" xr3:uid="{77F18EE3-A9AA-4874-8C19-29D825E09CE0}" name="Column4" dataDxfId="68"/>
    <tableColumn id="5" xr3:uid="{A8EBEC9B-888C-491C-BC6D-ECB3D1E8E46A}" name="Column5" dataDxfId="67"/>
    <tableColumn id="6" xr3:uid="{D683B9DB-5D06-4104-9399-34122CFDC901}" name="Column6" dataDxfId="66"/>
    <tableColumn id="7" xr3:uid="{F517E85A-6A4A-48F8-8328-DA47ED7A3287}" name="Column7" dataDxfId="65"/>
    <tableColumn id="8" xr3:uid="{CD4C750C-7084-459F-90EA-5B7A83EF9A29}" name="Column8" dataDxfId="64"/>
    <tableColumn id="9" xr3:uid="{06E4A4FF-D44E-464C-AC5E-59210D92A77F}" name="Column9" dataDxfId="63"/>
    <tableColumn id="10" xr3:uid="{7180867B-0F6F-4C50-9EB1-EADC9466E9C5}" name="Column10" dataDxfId="62"/>
    <tableColumn id="11" xr3:uid="{B08C2BDB-077B-4309-ABDD-AE3D20272F3D}" name="Column11" dataDxfId="61"/>
    <tableColumn id="12" xr3:uid="{FE3A2C5D-6A9B-49DD-8885-4BBC09DCDB95}" name="Column12" dataDxfId="60"/>
    <tableColumn id="13" xr3:uid="{22ACD3AF-F948-4C09-9529-AF48F5BD1914}" name="Column13" dataDxfId="59"/>
    <tableColumn id="14" xr3:uid="{DC5909ED-327B-429C-89C6-8AB671DF3810}" name="Column14" dataDxfId="5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18FA7E-A02D-4F72-8DB3-4F7FBE8B316E}" name="Table3" displayName="Table3" ref="A1:N22" totalsRowShown="0" headerRowDxfId="40" dataDxfId="41">
  <autoFilter ref="A1:N22" xr:uid="{B718FA7E-A02D-4F72-8DB3-4F7FBE8B316E}"/>
  <tableColumns count="14">
    <tableColumn id="1" xr3:uid="{6328EC36-FDB2-4848-AEFD-CEF84EC3B72F}" name="Column1" dataDxfId="55"/>
    <tableColumn id="2" xr3:uid="{B2892F7E-BBA0-4DCE-B43F-AC99CBB3698B}" name="Column2" dataDxfId="54"/>
    <tableColumn id="3" xr3:uid="{4456C17F-CE4D-45FA-8F6B-9F27A1190839}" name="Column3" dataDxfId="53"/>
    <tableColumn id="4" xr3:uid="{E65CAFB8-BF3A-449C-894D-F19912BE7505}" name="Column4" dataDxfId="52"/>
    <tableColumn id="5" xr3:uid="{74BAD5F2-2087-4DFD-871C-F46AAB048D08}" name="Column5" dataDxfId="51"/>
    <tableColumn id="6" xr3:uid="{97D4BC40-ACF2-43E7-BFDF-5E6109981AC0}" name="Column6" dataDxfId="50"/>
    <tableColumn id="7" xr3:uid="{6C554D8D-001A-49E4-A1DD-0BD7683A4B81}" name="Column7" dataDxfId="49"/>
    <tableColumn id="8" xr3:uid="{8F99A8CE-47A3-4624-8104-AB46D48411F9}" name="Column8" dataDxfId="48"/>
    <tableColumn id="9" xr3:uid="{B7DD278B-A211-48A7-B990-F894D799B0A9}" name="Column9" dataDxfId="47"/>
    <tableColumn id="10" xr3:uid="{A2888F51-0A14-4B31-BDC0-AC6F6E249617}" name="Column10" dataDxfId="46"/>
    <tableColumn id="11" xr3:uid="{FD0BA1C0-B0FE-4D81-A0E1-E03A1FF970B5}" name="Column11" dataDxfId="45"/>
    <tableColumn id="12" xr3:uid="{B0EF44F3-73BB-4A45-9713-5415A2F4D75E}" name="Column12" dataDxfId="44"/>
    <tableColumn id="13" xr3:uid="{81AC4405-F2B2-4610-9178-21C33E3D6298}" name="Column13" dataDxfId="43"/>
    <tableColumn id="14" xr3:uid="{8117D6BC-7BA6-491A-944D-3727FF9503CB}" name="Column14" dataDxfId="42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19870A-E719-426F-9A70-5C22CEAFE3A4}" name="Table4" displayName="Table4" ref="A3:N22" totalsRowShown="0" headerRowDxfId="26" dataDxfId="27">
  <autoFilter ref="A3:N22" xr:uid="{8C19870A-E719-426F-9A70-5C22CEAFE3A4}"/>
  <tableColumns count="14">
    <tableColumn id="1" xr3:uid="{571BB559-D593-4F23-AA57-A30A05723666}" name="Column1" dataDxfId="21"/>
    <tableColumn id="2" xr3:uid="{A0785E8B-0761-45B8-82F2-621DF35FFC4A}" name="Column2" dataDxfId="20"/>
    <tableColumn id="3" xr3:uid="{7E61A612-EF67-456C-B233-5694D210B977}" name="Column3" dataDxfId="39"/>
    <tableColumn id="4" xr3:uid="{C7900FA5-26D7-4363-8CE2-B7BCAD12DDD0}" name="Column4" dataDxfId="38"/>
    <tableColumn id="5" xr3:uid="{2E6E928F-A20F-481A-BCD4-9EACC9BD8952}" name="Column5" dataDxfId="37"/>
    <tableColumn id="6" xr3:uid="{9A365ADB-F345-416C-BAE4-CC20654CB824}" name="Column6" dataDxfId="36"/>
    <tableColumn id="7" xr3:uid="{BBE00BD6-72DB-4BD3-924E-619104037F23}" name="Column7" dataDxfId="35"/>
    <tableColumn id="8" xr3:uid="{DF4CE708-D529-4D4F-99D7-3C251BD5C408}" name="Column8" dataDxfId="34"/>
    <tableColumn id="9" xr3:uid="{8C31913A-BE4E-4B36-932E-5F1DDD0908B1}" name="Column9" dataDxfId="33"/>
    <tableColumn id="10" xr3:uid="{89CA1C2D-3D8D-4735-85AA-FEB4D0A1EAB1}" name="Column10" dataDxfId="32"/>
    <tableColumn id="11" xr3:uid="{41053563-7EEE-4287-BFB4-C3ABD61BF4F9}" name="Column11" dataDxfId="31"/>
    <tableColumn id="12" xr3:uid="{D6B5A088-23E1-482E-B684-6D5B5121B208}" name="Column12" dataDxfId="30"/>
    <tableColumn id="13" xr3:uid="{F414088C-42A9-4768-BB10-2ED73FB73CD6}" name="Column13" dataDxfId="29"/>
    <tableColumn id="14" xr3:uid="{A0003449-2A2D-48CD-8316-5027C48C4FC7}" name="Column14" dataDxfId="28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EFC59D-D33C-452A-A9AE-3770DE1048A0}" name="Table5" displayName="Table5" ref="A1:Q41" totalsRowShown="0" headerRowDxfId="22">
  <autoFilter ref="A1:Q41" xr:uid="{2FEFC59D-D33C-452A-A9AE-3770DE1048A0}"/>
  <tableColumns count="17">
    <tableColumn id="1" xr3:uid="{414BD5F0-8E70-494B-86FB-0F516DF145A2}" name="Column1" dataDxfId="25"/>
    <tableColumn id="2" xr3:uid="{A1F0DA49-01D8-4298-BCC4-D60771E2FBEE}" name="Column2" dataDxfId="24"/>
    <tableColumn id="3" xr3:uid="{0F07A9CC-1B3F-4152-B0D3-1E548DA373A3}" name="Column3" dataDxfId="23"/>
    <tableColumn id="4" xr3:uid="{BEA475C7-FDB9-4A76-802E-05C43042B62B}" name="Column4"/>
    <tableColumn id="5" xr3:uid="{2959BF3F-117C-475D-926A-A41CB5214FC6}" name="Column5"/>
    <tableColumn id="6" xr3:uid="{DCD8F9AD-20EC-4DAC-AC7D-83288B6C39D2}" name="Column6"/>
    <tableColumn id="7" xr3:uid="{CC3D9073-9E42-483F-ABFA-CDCEFE95E98A}" name="Column7"/>
    <tableColumn id="8" xr3:uid="{B44710D0-914E-4549-94C9-BBB773606EB5}" name="Column8"/>
    <tableColumn id="9" xr3:uid="{B6DD24BE-1FD5-4595-9AEA-0983CFAD1045}" name="Column9"/>
    <tableColumn id="10" xr3:uid="{986F8087-D128-4722-91EE-778F1B0422F2}" name="Column10"/>
    <tableColumn id="11" xr3:uid="{F64B4322-476C-4B08-8A8C-96AE023C4419}" name="Column11"/>
    <tableColumn id="12" xr3:uid="{99165B81-5CDD-491D-BFD4-A5D95C3AC95B}" name="Column12"/>
    <tableColumn id="13" xr3:uid="{D53F099C-EA9F-4AB3-BADF-53083E2F6701}" name="Column13"/>
    <tableColumn id="14" xr3:uid="{8085DD94-D794-47A8-A2D3-6E1738E68B03}" name="Column14"/>
    <tableColumn id="15" xr3:uid="{A2465A3F-347F-4163-BC8F-D9D09EE626B2}" name="Column15"/>
    <tableColumn id="16" xr3:uid="{0C732363-8EA8-4FDD-8E21-D13BFFA7B484}" name="Column16"/>
    <tableColumn id="17" xr3:uid="{8FA94C8F-42E8-46C9-9ADF-A7B489803775}" name="Column17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8BAE69-21B2-4897-AC3F-007396F8AA18}" name="Table6" displayName="Table6" ref="A1:Q41" totalsRowShown="0" headerRowDxfId="16">
  <autoFilter ref="A1:Q41" xr:uid="{E28BAE69-21B2-4897-AC3F-007396F8AA18}"/>
  <tableColumns count="17">
    <tableColumn id="1" xr3:uid="{07911E49-EEC0-44A2-98DA-807C92914BD1}" name="Column1" dataDxfId="19"/>
    <tableColumn id="2" xr3:uid="{D16B3BBF-BB3B-465F-9E39-81EB63681626}" name="Column2" dataDxfId="18"/>
    <tableColumn id="3" xr3:uid="{01322D67-A98B-4F4D-B679-2F1362E26F9C}" name="Column3" dataDxfId="17"/>
    <tableColumn id="4" xr3:uid="{D7C97741-519D-4C53-AA64-A81CFC0FA7BD}" name="Column4"/>
    <tableColumn id="5" xr3:uid="{EBAF0D0A-C851-4FDA-93BB-96B0FB7CD086}" name="Column5"/>
    <tableColumn id="6" xr3:uid="{924A581B-DD4A-412C-A87C-5E9AB96BEB05}" name="Column6"/>
    <tableColumn id="7" xr3:uid="{D060B4F4-401B-430A-9E1D-08B1BAD20EEB}" name="Column7"/>
    <tableColumn id="8" xr3:uid="{BC943058-DD9F-42AA-B2A2-DE0D0671EA34}" name="Column8"/>
    <tableColumn id="9" xr3:uid="{6904659F-E1F7-4142-8876-32C287F99FFC}" name="Column9"/>
    <tableColumn id="10" xr3:uid="{D8EC8B83-B166-4A8C-B52E-A35D4E7F68EC}" name="Column10"/>
    <tableColumn id="11" xr3:uid="{484AE30F-DDB2-4D4D-A300-E11FE5816D86}" name="Column11"/>
    <tableColumn id="12" xr3:uid="{7EC86E1D-4F55-44A8-879C-EA86117D1C1E}" name="Column12"/>
    <tableColumn id="13" xr3:uid="{723C70FB-13B2-4DD3-BA68-47CE4CF9E639}" name="Column13"/>
    <tableColumn id="14" xr3:uid="{A20E6C06-724D-4D9E-936F-B04BCAC15F25}" name="Column14"/>
    <tableColumn id="15" xr3:uid="{F114F2A8-FA63-482E-B330-32DBE3EC81A2}" name="Column15"/>
    <tableColumn id="16" xr3:uid="{72F6C8CD-2CEE-4E9D-8A8D-54D35815269F}" name="Column16"/>
    <tableColumn id="17" xr3:uid="{6B5DC322-A32E-4C9B-AF88-1E8B095497CB}" name="Column17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DF9F84A-4B8B-4F62-AB66-6475311E7312}" name="Table7" displayName="Table7" ref="A1:Q43" totalsRowShown="0" headerRowDxfId="12">
  <autoFilter ref="A1:Q43" xr:uid="{8DF9F84A-4B8B-4F62-AB66-6475311E7312}"/>
  <tableColumns count="17">
    <tableColumn id="1" xr3:uid="{397DC77E-258B-4D44-A654-BFFE5A57608D}" name="Column1" dataDxfId="15"/>
    <tableColumn id="2" xr3:uid="{B49EA1C7-0707-493A-9AB8-301E42F4928B}" name="Column2" dataDxfId="14"/>
    <tableColumn id="3" xr3:uid="{60F39D79-F666-4E51-A5CB-E1119C9EED74}" name="Column3" dataDxfId="13"/>
    <tableColumn id="4" xr3:uid="{A51A384D-D665-49A8-A54C-EFDDEA071038}" name="Column4"/>
    <tableColumn id="5" xr3:uid="{A927205A-C12F-4D4A-A5FB-CC6EFEF5E377}" name="Column5"/>
    <tableColumn id="6" xr3:uid="{7C33912E-75E3-45B8-ADDE-EAE6AC1A85F2}" name="Column6"/>
    <tableColumn id="7" xr3:uid="{85678A43-044C-4167-9901-8B103919E81C}" name="Column7"/>
    <tableColumn id="8" xr3:uid="{7DB8B24B-38C4-481A-96BD-E4FB04F8FFFF}" name="Column8"/>
    <tableColumn id="9" xr3:uid="{245C5603-D49A-4D8B-84D7-05F1DABB4F3E}" name="Column9"/>
    <tableColumn id="10" xr3:uid="{B0286644-9037-4310-B04A-C51C8ADBBBAF}" name="Column10"/>
    <tableColumn id="11" xr3:uid="{B38B5BA9-A0CC-45CC-A79D-59FB387A6B09}" name="Column11"/>
    <tableColumn id="12" xr3:uid="{5CF7FE44-1300-4E28-9EAB-E9135998203E}" name="Column12"/>
    <tableColumn id="13" xr3:uid="{2DDA2CB8-96F3-49B9-A0D2-1A6E7DE2EE9A}" name="Column13"/>
    <tableColumn id="14" xr3:uid="{0B0E4C1F-8277-4779-B727-2FAFA42739B2}" name="Column14"/>
    <tableColumn id="15" xr3:uid="{56A443C5-0425-4519-A668-9A62E7E8B923}" name="Column15"/>
    <tableColumn id="16" xr3:uid="{FA258C8E-2D04-4BC8-82B5-2C9CCE9AB0F9}" name="Column16"/>
    <tableColumn id="17" xr3:uid="{FBCAB51F-CAFC-4B65-AFA4-09B28391B142}" name="Column1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BAAE113-0111-4B57-A4FF-CB4B0D3035AF}" name="Table8" displayName="Table8" ref="A5:I25" totalsRowShown="0" headerRowDxfId="0" dataDxfId="1" headerRowBorderDxfId="10" tableBorderDxfId="11">
  <autoFilter ref="A5:I25" xr:uid="{3BAAE113-0111-4B57-A4FF-CB4B0D3035AF}"/>
  <tableColumns count="9">
    <tableColumn id="1" xr3:uid="{C577BDAB-2203-49A0-8826-8AC9DCDC2546}" name="Column1" dataDxfId="9"/>
    <tableColumn id="2" xr3:uid="{42FDDB41-B7AE-4520-92B8-7FE9FD7AF952}" name="Column2" dataDxfId="8"/>
    <tableColumn id="3" xr3:uid="{DF515E20-B4A3-45C0-9348-8CC394A7C3B0}" name="Column3" dataDxfId="7"/>
    <tableColumn id="4" xr3:uid="{CCA94335-6439-4BEF-9C29-17FCCD336DC0}" name="Column4" dataDxfId="6"/>
    <tableColumn id="5" xr3:uid="{DA9C4616-D8F9-4A68-A6ED-710DB1B85118}" name="Column5" dataDxfId="5"/>
    <tableColumn id="6" xr3:uid="{D1D3309E-D65F-488F-B30A-CB6D106A2280}" name="Column6" dataDxfId="4"/>
    <tableColumn id="7" xr3:uid="{DEC5DFF6-3F61-40C2-A75C-6E735C3360DD}" name="Column7" dataDxfId="3"/>
    <tableColumn id="8" xr3:uid="{F3FE6EC6-BA1F-47D6-B74D-3C5DD4B187A0}" name="Column8" dataDxfId="2"/>
    <tableColumn id="9" xr3:uid="{3C07DF5A-F50B-4048-86C0-5F35F1948215}" name="Column9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20B1-917F-4309-9134-43CA15945D7D}">
  <dimension ref="A1:H24"/>
  <sheetViews>
    <sheetView workbookViewId="0">
      <selection activeCell="F14" sqref="F14"/>
    </sheetView>
  </sheetViews>
  <sheetFormatPr defaultRowHeight="14.4" x14ac:dyDescent="0.3"/>
  <cols>
    <col min="1" max="1" width="61.21875" customWidth="1"/>
    <col min="2" max="2" width="51.44140625" customWidth="1"/>
    <col min="3" max="3" width="43.33203125" customWidth="1"/>
  </cols>
  <sheetData>
    <row r="1" spans="1:8" ht="15.6" x14ac:dyDescent="0.3">
      <c r="A1" s="69" t="s">
        <v>70</v>
      </c>
      <c r="B1" s="70" t="s">
        <v>71</v>
      </c>
      <c r="C1" s="71" t="s">
        <v>72</v>
      </c>
    </row>
    <row r="2" spans="1:8" ht="15.6" x14ac:dyDescent="0.3">
      <c r="A2" s="19" t="s">
        <v>0</v>
      </c>
      <c r="B2" s="20"/>
      <c r="C2" s="21"/>
    </row>
    <row r="3" spans="1:8" ht="15.6" x14ac:dyDescent="0.3">
      <c r="A3" s="19" t="s">
        <v>1</v>
      </c>
      <c r="B3" s="20"/>
      <c r="C3" s="21"/>
    </row>
    <row r="4" spans="1:8" ht="15.6" x14ac:dyDescent="0.3">
      <c r="A4" s="5" t="s">
        <v>2</v>
      </c>
      <c r="B4" s="6" t="s">
        <v>3</v>
      </c>
      <c r="C4" s="7"/>
    </row>
    <row r="5" spans="1:8" ht="15.6" x14ac:dyDescent="0.3">
      <c r="A5" s="7" t="s">
        <v>10</v>
      </c>
      <c r="B5" s="14">
        <v>1500</v>
      </c>
      <c r="C5" s="7"/>
    </row>
    <row r="6" spans="1:8" ht="15.6" x14ac:dyDescent="0.3">
      <c r="A6" s="7" t="s">
        <v>11</v>
      </c>
      <c r="B6" s="14">
        <v>2000</v>
      </c>
      <c r="C6" s="7"/>
    </row>
    <row r="7" spans="1:8" ht="15.6" x14ac:dyDescent="0.3">
      <c r="A7" s="7" t="s">
        <v>12</v>
      </c>
      <c r="B7" s="15">
        <v>500</v>
      </c>
      <c r="C7" s="7"/>
      <c r="D7" s="4"/>
      <c r="E7" s="4"/>
      <c r="F7" s="4"/>
      <c r="G7" s="4"/>
      <c r="H7" s="4"/>
    </row>
    <row r="8" spans="1:8" ht="15.6" x14ac:dyDescent="0.3">
      <c r="A8" s="9"/>
      <c r="B8" s="16">
        <f>SUM(B5:B7)</f>
        <v>4000</v>
      </c>
      <c r="C8" s="9"/>
    </row>
    <row r="9" spans="1:8" ht="15.6" x14ac:dyDescent="0.3">
      <c r="A9" s="9" t="s">
        <v>13</v>
      </c>
      <c r="B9" s="8"/>
      <c r="C9" s="7"/>
    </row>
    <row r="10" spans="1:8" ht="15.6" x14ac:dyDescent="0.3">
      <c r="A10" s="7"/>
      <c r="B10" s="10"/>
      <c r="C10" s="7"/>
    </row>
    <row r="11" spans="1:8" ht="15.6" x14ac:dyDescent="0.3">
      <c r="A11" s="9" t="s">
        <v>14</v>
      </c>
      <c r="B11" s="14">
        <v>8000</v>
      </c>
      <c r="C11" s="7"/>
    </row>
    <row r="12" spans="1:8" ht="15.6" x14ac:dyDescent="0.3">
      <c r="A12" s="7"/>
      <c r="B12" s="14"/>
      <c r="C12" s="7"/>
    </row>
    <row r="13" spans="1:8" ht="15.6" x14ac:dyDescent="0.3">
      <c r="A13" s="9" t="s">
        <v>5</v>
      </c>
      <c r="B13" s="16">
        <v>1200</v>
      </c>
      <c r="C13" s="7"/>
    </row>
    <row r="14" spans="1:8" ht="15.6" x14ac:dyDescent="0.3">
      <c r="A14" s="1"/>
      <c r="B14" s="2"/>
      <c r="C14" s="1"/>
    </row>
    <row r="15" spans="1:8" ht="15.6" x14ac:dyDescent="0.3">
      <c r="A15" s="1"/>
      <c r="B15" s="2"/>
      <c r="C15" s="1"/>
    </row>
    <row r="16" spans="1:8" ht="15.6" x14ac:dyDescent="0.3">
      <c r="A16" s="1"/>
      <c r="B16" s="2"/>
      <c r="C16" s="1"/>
    </row>
    <row r="17" spans="1:3" ht="15.6" x14ac:dyDescent="0.3">
      <c r="A17" s="9" t="s">
        <v>6</v>
      </c>
      <c r="B17" s="8"/>
      <c r="C17" s="11" t="s">
        <v>7</v>
      </c>
    </row>
    <row r="18" spans="1:3" ht="15.6" x14ac:dyDescent="0.3">
      <c r="A18" s="7" t="s">
        <v>11</v>
      </c>
      <c r="B18" s="8">
        <v>1600</v>
      </c>
      <c r="C18" s="7"/>
    </row>
    <row r="19" spans="1:3" ht="15.6" x14ac:dyDescent="0.3">
      <c r="A19" s="7"/>
      <c r="B19" s="8">
        <v>400</v>
      </c>
      <c r="C19" s="12">
        <v>2000</v>
      </c>
    </row>
    <row r="20" spans="1:3" ht="15.6" x14ac:dyDescent="0.3">
      <c r="A20" s="9" t="s">
        <v>4</v>
      </c>
      <c r="B20" s="10">
        <v>2000</v>
      </c>
      <c r="C20" s="13" t="s">
        <v>8</v>
      </c>
    </row>
    <row r="21" spans="1:3" ht="15.6" x14ac:dyDescent="0.3">
      <c r="A21" s="7"/>
      <c r="B21" s="8"/>
      <c r="C21" s="7"/>
    </row>
    <row r="22" spans="1:3" ht="15.6" x14ac:dyDescent="0.3">
      <c r="A22" s="1"/>
      <c r="B22" s="2"/>
      <c r="C22" s="1"/>
    </row>
    <row r="23" spans="1:3" ht="15.6" x14ac:dyDescent="0.3">
      <c r="A23" s="18" t="s">
        <v>9</v>
      </c>
      <c r="B23" s="17">
        <v>6333.34</v>
      </c>
      <c r="C23" s="41"/>
    </row>
    <row r="24" spans="1:3" ht="15.6" x14ac:dyDescent="0.3">
      <c r="B24" s="3"/>
      <c r="C24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8EA4-7FC2-46A2-BCA5-584978E337D7}">
  <dimension ref="A1:N22"/>
  <sheetViews>
    <sheetView zoomScale="85" workbookViewId="0">
      <selection activeCell="D25" sqref="D25"/>
    </sheetView>
  </sheetViews>
  <sheetFormatPr defaultRowHeight="14.4" x14ac:dyDescent="0.3"/>
  <cols>
    <col min="1" max="1" width="43.21875" customWidth="1"/>
    <col min="2" max="2" width="15.33203125" customWidth="1"/>
    <col min="3" max="3" width="15.109375" customWidth="1"/>
    <col min="4" max="4" width="14.5546875" customWidth="1"/>
    <col min="5" max="5" width="15.5546875" customWidth="1"/>
    <col min="6" max="6" width="17" customWidth="1"/>
    <col min="7" max="7" width="15.5546875" customWidth="1"/>
    <col min="8" max="8" width="16.109375" customWidth="1"/>
    <col min="9" max="9" width="15.109375" customWidth="1"/>
    <col min="10" max="10" width="16" customWidth="1"/>
    <col min="11" max="11" width="15.88671875" customWidth="1"/>
    <col min="12" max="12" width="15" customWidth="1"/>
    <col min="13" max="13" width="16.109375" customWidth="1"/>
    <col min="14" max="14" width="17.109375" customWidth="1"/>
  </cols>
  <sheetData>
    <row r="1" spans="1:14" ht="15.6" x14ac:dyDescent="0.3">
      <c r="A1" s="41" t="s">
        <v>70</v>
      </c>
      <c r="B1" s="1" t="s">
        <v>71</v>
      </c>
      <c r="C1" s="1" t="s">
        <v>72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</row>
    <row r="2" spans="1:14" ht="15.6" x14ac:dyDescent="0.3">
      <c r="A2" s="4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6" x14ac:dyDescent="0.3">
      <c r="A3" s="42"/>
      <c r="B3" s="24">
        <v>45319</v>
      </c>
      <c r="C3" s="24">
        <v>45350</v>
      </c>
      <c r="D3" s="24">
        <v>45379</v>
      </c>
      <c r="E3" s="24">
        <v>45410</v>
      </c>
      <c r="F3" s="24">
        <v>45440</v>
      </c>
      <c r="G3" s="24">
        <v>45471</v>
      </c>
      <c r="H3" s="24">
        <v>45501</v>
      </c>
      <c r="I3" s="24">
        <v>45532</v>
      </c>
      <c r="J3" s="24">
        <v>45563</v>
      </c>
      <c r="K3" s="24">
        <v>45593</v>
      </c>
      <c r="L3" s="24">
        <v>45624</v>
      </c>
      <c r="M3" s="24">
        <v>45654</v>
      </c>
      <c r="N3" s="4" t="s">
        <v>16</v>
      </c>
    </row>
    <row r="4" spans="1:14" ht="15.6" x14ac:dyDescent="0.3">
      <c r="A4" s="18" t="s">
        <v>17</v>
      </c>
      <c r="B4" s="2"/>
      <c r="C4" s="2"/>
      <c r="D4" s="2"/>
      <c r="E4" s="2"/>
      <c r="F4" s="2"/>
      <c r="G4" s="2"/>
      <c r="H4" s="2"/>
      <c r="I4" s="2"/>
      <c r="J4" s="2"/>
      <c r="K4" s="24"/>
      <c r="L4" s="2"/>
      <c r="M4" s="2"/>
      <c r="N4" s="2"/>
    </row>
    <row r="5" spans="1:14" ht="15.6" x14ac:dyDescent="0.3">
      <c r="A5" s="41" t="s">
        <v>29</v>
      </c>
      <c r="B5" s="2">
        <v>800</v>
      </c>
      <c r="C5" s="2">
        <v>700</v>
      </c>
      <c r="D5" s="2">
        <v>800</v>
      </c>
      <c r="E5" s="2">
        <v>500</v>
      </c>
      <c r="F5" s="2">
        <v>800</v>
      </c>
      <c r="G5" s="2">
        <v>600</v>
      </c>
      <c r="H5" s="2">
        <v>700</v>
      </c>
      <c r="I5" s="2">
        <v>900</v>
      </c>
      <c r="J5" s="2">
        <v>600</v>
      </c>
      <c r="K5" s="2">
        <v>500</v>
      </c>
      <c r="L5" s="2">
        <v>400</v>
      </c>
      <c r="M5" s="2">
        <v>700</v>
      </c>
      <c r="N5" s="2">
        <f>SUM(B5:M5)</f>
        <v>8000</v>
      </c>
    </row>
    <row r="6" spans="1:14" ht="15.6" x14ac:dyDescent="0.3">
      <c r="A6" s="41" t="s">
        <v>30</v>
      </c>
      <c r="B6" s="2">
        <v>330</v>
      </c>
      <c r="C6" s="2">
        <v>264</v>
      </c>
      <c r="D6" s="2">
        <v>264</v>
      </c>
      <c r="E6" s="2">
        <v>330</v>
      </c>
      <c r="F6" s="2">
        <v>165</v>
      </c>
      <c r="G6" s="2">
        <v>165</v>
      </c>
      <c r="H6" s="2">
        <v>198</v>
      </c>
      <c r="I6" s="2">
        <v>165</v>
      </c>
      <c r="J6" s="2">
        <v>330</v>
      </c>
      <c r="K6" s="2">
        <v>264</v>
      </c>
      <c r="L6" s="2">
        <v>198</v>
      </c>
      <c r="M6" s="2">
        <v>165</v>
      </c>
      <c r="N6" s="2">
        <f>SUM(B6:M6)</f>
        <v>2838</v>
      </c>
    </row>
    <row r="7" spans="1:14" ht="15.6" x14ac:dyDescent="0.3">
      <c r="A7" s="41" t="s">
        <v>22</v>
      </c>
      <c r="B7" s="2">
        <v>51</v>
      </c>
      <c r="C7" s="2">
        <v>39</v>
      </c>
      <c r="D7" s="2">
        <v>54</v>
      </c>
      <c r="E7" s="2">
        <v>45</v>
      </c>
      <c r="F7" s="2">
        <v>54</v>
      </c>
      <c r="G7" s="2">
        <v>45</v>
      </c>
      <c r="H7" s="2">
        <v>51</v>
      </c>
      <c r="I7" s="2">
        <v>39</v>
      </c>
      <c r="J7" s="2">
        <v>54</v>
      </c>
      <c r="K7" s="2">
        <v>30</v>
      </c>
      <c r="L7" s="2">
        <v>57</v>
      </c>
      <c r="M7" s="2">
        <v>48</v>
      </c>
      <c r="N7" s="2">
        <f>SUM(B7:M7)</f>
        <v>567</v>
      </c>
    </row>
    <row r="8" spans="1:14" ht="15.6" x14ac:dyDescent="0.3">
      <c r="A8" s="4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6" x14ac:dyDescent="0.3">
      <c r="A9" s="18" t="s">
        <v>28</v>
      </c>
      <c r="B9" s="3">
        <f>SUM(B5:B8)</f>
        <v>1181</v>
      </c>
      <c r="C9" s="3">
        <f>SUM(C5:C8)</f>
        <v>1003</v>
      </c>
      <c r="D9" s="3">
        <f t="shared" ref="D9:N9" si="0">SUM(D5:D7)</f>
        <v>1118</v>
      </c>
      <c r="E9" s="3">
        <f t="shared" si="0"/>
        <v>875</v>
      </c>
      <c r="F9" s="3">
        <f t="shared" si="0"/>
        <v>1019</v>
      </c>
      <c r="G9" s="3">
        <f t="shared" si="0"/>
        <v>810</v>
      </c>
      <c r="H9" s="3">
        <f t="shared" si="0"/>
        <v>949</v>
      </c>
      <c r="I9" s="3">
        <f t="shared" si="0"/>
        <v>1104</v>
      </c>
      <c r="J9" s="3">
        <f t="shared" si="0"/>
        <v>984</v>
      </c>
      <c r="K9" s="3">
        <f t="shared" si="0"/>
        <v>794</v>
      </c>
      <c r="L9" s="3">
        <f t="shared" si="0"/>
        <v>655</v>
      </c>
      <c r="M9" s="3">
        <f t="shared" si="0"/>
        <v>913</v>
      </c>
      <c r="N9" s="3">
        <f t="shared" si="0"/>
        <v>11405</v>
      </c>
    </row>
    <row r="10" spans="1:14" ht="15.6" x14ac:dyDescent="0.3">
      <c r="A10" s="4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6" x14ac:dyDescent="0.3">
      <c r="A11" s="18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6" x14ac:dyDescent="0.3">
      <c r="A12" s="41" t="s">
        <v>23</v>
      </c>
      <c r="B12" s="2">
        <v>510</v>
      </c>
      <c r="C12" s="2">
        <v>510</v>
      </c>
      <c r="D12" s="2">
        <v>510</v>
      </c>
      <c r="E12" s="2">
        <v>510</v>
      </c>
      <c r="F12" s="2">
        <v>510</v>
      </c>
      <c r="G12" s="2">
        <v>510</v>
      </c>
      <c r="H12" s="2">
        <v>510</v>
      </c>
      <c r="I12" s="2">
        <v>510</v>
      </c>
      <c r="J12" s="2">
        <v>510</v>
      </c>
      <c r="K12" s="2">
        <v>510</v>
      </c>
      <c r="L12" s="2">
        <v>510</v>
      </c>
      <c r="M12" s="2">
        <v>510</v>
      </c>
      <c r="N12" s="2">
        <f>SUM(B12:M12)</f>
        <v>6120</v>
      </c>
    </row>
    <row r="13" spans="1:14" ht="15.6" x14ac:dyDescent="0.3">
      <c r="A13" s="41" t="s">
        <v>26</v>
      </c>
      <c r="B13" s="2">
        <v>150</v>
      </c>
      <c r="C13" s="2">
        <v>150</v>
      </c>
      <c r="D13" s="2">
        <v>150</v>
      </c>
      <c r="E13" s="2">
        <v>150</v>
      </c>
      <c r="F13" s="2">
        <v>150</v>
      </c>
      <c r="G13" s="2">
        <v>150</v>
      </c>
      <c r="H13" s="2">
        <v>150</v>
      </c>
      <c r="I13" s="2">
        <v>150</v>
      </c>
      <c r="J13" s="2">
        <v>150</v>
      </c>
      <c r="K13" s="2">
        <v>150</v>
      </c>
      <c r="L13" s="2">
        <v>150</v>
      </c>
      <c r="M13" s="2">
        <v>150</v>
      </c>
      <c r="N13" s="2">
        <f>SUM(B13:M13)</f>
        <v>1800</v>
      </c>
    </row>
    <row r="14" spans="1:14" ht="15.6" x14ac:dyDescent="0.3">
      <c r="A14" s="41" t="s">
        <v>24</v>
      </c>
      <c r="B14" s="2">
        <v>50</v>
      </c>
      <c r="C14" s="2">
        <v>50</v>
      </c>
      <c r="D14" s="2">
        <v>50</v>
      </c>
      <c r="E14" s="2">
        <v>50</v>
      </c>
      <c r="F14" s="2">
        <v>50</v>
      </c>
      <c r="G14" s="2">
        <v>50</v>
      </c>
      <c r="H14" s="2">
        <v>50</v>
      </c>
      <c r="I14" s="2">
        <v>50</v>
      </c>
      <c r="J14" s="2">
        <v>50</v>
      </c>
      <c r="K14" s="2">
        <v>50</v>
      </c>
      <c r="L14" s="2">
        <v>50</v>
      </c>
      <c r="M14" s="2">
        <v>50</v>
      </c>
      <c r="N14" s="2">
        <f>SUM(B14:M14)</f>
        <v>600</v>
      </c>
    </row>
    <row r="15" spans="1:14" ht="15.6" x14ac:dyDescent="0.3">
      <c r="A15" s="41" t="s">
        <v>27</v>
      </c>
      <c r="B15" s="2">
        <v>50</v>
      </c>
      <c r="C15" s="2">
        <v>50</v>
      </c>
      <c r="D15" s="2">
        <v>50</v>
      </c>
      <c r="E15" s="2">
        <v>50</v>
      </c>
      <c r="F15" s="2">
        <v>50</v>
      </c>
      <c r="G15" s="2">
        <v>50</v>
      </c>
      <c r="H15" s="2">
        <v>50</v>
      </c>
      <c r="I15" s="2">
        <v>50</v>
      </c>
      <c r="J15" s="2">
        <v>50</v>
      </c>
      <c r="K15" s="2">
        <v>50</v>
      </c>
      <c r="L15" s="2">
        <v>50</v>
      </c>
      <c r="M15" s="2">
        <v>50</v>
      </c>
      <c r="N15" s="2">
        <f>SUM(B15:M15)</f>
        <v>600</v>
      </c>
    </row>
    <row r="16" spans="1:14" ht="15.6" x14ac:dyDescent="0.3">
      <c r="A16" s="41" t="s">
        <v>25</v>
      </c>
      <c r="B16" s="1">
        <v>20</v>
      </c>
      <c r="C16" s="1">
        <v>20</v>
      </c>
      <c r="D16" s="1">
        <v>20</v>
      </c>
      <c r="E16" s="1">
        <v>20</v>
      </c>
      <c r="F16" s="1">
        <v>20</v>
      </c>
      <c r="G16" s="1">
        <v>20</v>
      </c>
      <c r="H16" s="1">
        <v>20</v>
      </c>
      <c r="I16" s="1">
        <v>20</v>
      </c>
      <c r="J16" s="1">
        <v>20</v>
      </c>
      <c r="K16" s="1">
        <v>20</v>
      </c>
      <c r="L16" s="1">
        <v>20</v>
      </c>
      <c r="M16" s="1">
        <v>20</v>
      </c>
      <c r="N16" s="22">
        <f>SUM(B16:M16)</f>
        <v>240</v>
      </c>
    </row>
    <row r="17" spans="1:14" ht="15.6" x14ac:dyDescent="0.3">
      <c r="A17" s="4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7.399999999999999" x14ac:dyDescent="0.45">
      <c r="A18" s="18" t="s">
        <v>21</v>
      </c>
      <c r="B18" s="3">
        <f>SUM(B12:B17)</f>
        <v>780</v>
      </c>
      <c r="C18" s="3">
        <f>SUM(C12:C17)</f>
        <v>780</v>
      </c>
      <c r="D18" s="3">
        <f>SUM(D12:D17)</f>
        <v>780</v>
      </c>
      <c r="E18" s="3">
        <f>SUM(E12:E17)</f>
        <v>780</v>
      </c>
      <c r="F18" s="3">
        <f t="shared" ref="F18:M18" si="1">SUM(F12:F16)</f>
        <v>780</v>
      </c>
      <c r="G18" s="3">
        <f t="shared" si="1"/>
        <v>780</v>
      </c>
      <c r="H18" s="3">
        <f t="shared" si="1"/>
        <v>780</v>
      </c>
      <c r="I18" s="3">
        <f t="shared" si="1"/>
        <v>780</v>
      </c>
      <c r="J18" s="3">
        <f t="shared" si="1"/>
        <v>780</v>
      </c>
      <c r="K18" s="3">
        <f t="shared" si="1"/>
        <v>780</v>
      </c>
      <c r="L18" s="3">
        <f t="shared" si="1"/>
        <v>780</v>
      </c>
      <c r="M18" s="3">
        <f t="shared" si="1"/>
        <v>780</v>
      </c>
      <c r="N18" s="23">
        <f>SUM(N12:N17)</f>
        <v>9360</v>
      </c>
    </row>
    <row r="19" spans="1:14" ht="15.6" x14ac:dyDescent="0.3">
      <c r="A19" s="4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6" x14ac:dyDescent="0.3">
      <c r="A20" s="18" t="s">
        <v>19</v>
      </c>
      <c r="B20" s="2">
        <f t="shared" ref="B20:M20" si="2">B9-B18</f>
        <v>401</v>
      </c>
      <c r="C20" s="2">
        <f t="shared" si="2"/>
        <v>223</v>
      </c>
      <c r="D20" s="2">
        <f t="shared" si="2"/>
        <v>338</v>
      </c>
      <c r="E20" s="2">
        <f t="shared" si="2"/>
        <v>95</v>
      </c>
      <c r="F20" s="2">
        <f t="shared" si="2"/>
        <v>239</v>
      </c>
      <c r="G20" s="2">
        <f t="shared" si="2"/>
        <v>30</v>
      </c>
      <c r="H20" s="2">
        <f t="shared" si="2"/>
        <v>169</v>
      </c>
      <c r="I20" s="2">
        <f t="shared" si="2"/>
        <v>324</v>
      </c>
      <c r="J20" s="2">
        <f t="shared" si="2"/>
        <v>204</v>
      </c>
      <c r="K20" s="2">
        <f t="shared" si="2"/>
        <v>14</v>
      </c>
      <c r="L20" s="2">
        <f t="shared" si="2"/>
        <v>-125</v>
      </c>
      <c r="M20" s="2">
        <f t="shared" si="2"/>
        <v>133</v>
      </c>
      <c r="N20" s="3">
        <f>SUM(B20:M20)</f>
        <v>2045</v>
      </c>
    </row>
    <row r="21" spans="1:14" ht="15.6" x14ac:dyDescent="0.3">
      <c r="A21" s="18" t="s">
        <v>31</v>
      </c>
      <c r="B21" s="2">
        <f t="shared" ref="B21:M21" si="3">B20*0.05</f>
        <v>20.05</v>
      </c>
      <c r="C21" s="2">
        <f t="shared" si="3"/>
        <v>11.15</v>
      </c>
      <c r="D21" s="2">
        <f t="shared" si="3"/>
        <v>16.900000000000002</v>
      </c>
      <c r="E21" s="2">
        <f t="shared" si="3"/>
        <v>4.75</v>
      </c>
      <c r="F21" s="2">
        <f t="shared" si="3"/>
        <v>11.950000000000001</v>
      </c>
      <c r="G21" s="2">
        <f t="shared" si="3"/>
        <v>1.5</v>
      </c>
      <c r="H21" s="2">
        <f t="shared" si="3"/>
        <v>8.4500000000000011</v>
      </c>
      <c r="I21" s="2">
        <f t="shared" si="3"/>
        <v>16.2</v>
      </c>
      <c r="J21" s="2">
        <f t="shared" si="3"/>
        <v>10.200000000000001</v>
      </c>
      <c r="K21" s="2">
        <f t="shared" si="3"/>
        <v>0.70000000000000007</v>
      </c>
      <c r="L21" s="2">
        <f t="shared" si="3"/>
        <v>-6.25</v>
      </c>
      <c r="M21" s="2">
        <f t="shared" si="3"/>
        <v>6.65</v>
      </c>
      <c r="N21" s="3">
        <f>SUM(B21:M21)</f>
        <v>102.25000000000003</v>
      </c>
    </row>
    <row r="22" spans="1:14" ht="15.6" x14ac:dyDescent="0.3">
      <c r="A22" s="18" t="s">
        <v>20</v>
      </c>
      <c r="B22" s="2">
        <f t="shared" ref="B22:M22" si="4">B20-B21</f>
        <v>380.95</v>
      </c>
      <c r="C22" s="2">
        <f t="shared" si="4"/>
        <v>211.85</v>
      </c>
      <c r="D22" s="2">
        <f t="shared" si="4"/>
        <v>321.10000000000002</v>
      </c>
      <c r="E22" s="2">
        <f t="shared" si="4"/>
        <v>90.25</v>
      </c>
      <c r="F22" s="2">
        <f t="shared" si="4"/>
        <v>227.05</v>
      </c>
      <c r="G22" s="2">
        <f t="shared" si="4"/>
        <v>28.5</v>
      </c>
      <c r="H22" s="2">
        <f t="shared" si="4"/>
        <v>160.55000000000001</v>
      </c>
      <c r="I22" s="2">
        <f t="shared" si="4"/>
        <v>307.8</v>
      </c>
      <c r="J22" s="2">
        <f t="shared" si="4"/>
        <v>193.8</v>
      </c>
      <c r="K22" s="2">
        <f t="shared" si="4"/>
        <v>13.3</v>
      </c>
      <c r="L22" s="2">
        <f t="shared" si="4"/>
        <v>-118.75</v>
      </c>
      <c r="M22" s="2">
        <f t="shared" si="4"/>
        <v>126.35</v>
      </c>
      <c r="N22" s="3">
        <f>SUM(B22:M22)</f>
        <v>1942.7499999999998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02D0-2B3C-4555-BF59-E0B06C1ACAA7}">
  <dimension ref="A1:N22"/>
  <sheetViews>
    <sheetView zoomScale="85" workbookViewId="0">
      <selection activeCell="H25" sqref="H25"/>
    </sheetView>
  </sheetViews>
  <sheetFormatPr defaultRowHeight="14.4" x14ac:dyDescent="0.3"/>
  <cols>
    <col min="1" max="1" width="43.21875" customWidth="1"/>
    <col min="2" max="2" width="15.33203125" customWidth="1"/>
    <col min="3" max="3" width="15.109375" customWidth="1"/>
    <col min="4" max="4" width="14.5546875" customWidth="1"/>
    <col min="5" max="5" width="15.5546875" customWidth="1"/>
    <col min="6" max="6" width="17" customWidth="1"/>
    <col min="7" max="7" width="15.5546875" customWidth="1"/>
    <col min="8" max="8" width="16.109375" customWidth="1"/>
    <col min="9" max="9" width="15.109375" customWidth="1"/>
    <col min="10" max="10" width="16" customWidth="1"/>
    <col min="11" max="11" width="15.88671875" customWidth="1"/>
    <col min="12" max="12" width="15" customWidth="1"/>
    <col min="13" max="13" width="16.109375" customWidth="1"/>
    <col min="14" max="14" width="17.109375" customWidth="1"/>
  </cols>
  <sheetData>
    <row r="1" spans="1:14" ht="15.6" x14ac:dyDescent="0.3">
      <c r="A1" s="41" t="s">
        <v>70</v>
      </c>
      <c r="B1" s="1" t="s">
        <v>71</v>
      </c>
      <c r="C1" s="1" t="s">
        <v>72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</row>
    <row r="2" spans="1:14" ht="15.6" x14ac:dyDescent="0.3">
      <c r="A2" s="4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6" x14ac:dyDescent="0.3">
      <c r="A3" s="42"/>
      <c r="B3" s="24">
        <v>45319</v>
      </c>
      <c r="C3" s="24">
        <v>45350</v>
      </c>
      <c r="D3" s="24">
        <v>45379</v>
      </c>
      <c r="E3" s="24">
        <v>45410</v>
      </c>
      <c r="F3" s="24">
        <v>45440</v>
      </c>
      <c r="G3" s="24">
        <v>45471</v>
      </c>
      <c r="H3" s="24">
        <v>45501</v>
      </c>
      <c r="I3" s="24">
        <v>45532</v>
      </c>
      <c r="J3" s="24">
        <v>45563</v>
      </c>
      <c r="K3" s="24">
        <v>45593</v>
      </c>
      <c r="L3" s="24">
        <v>45624</v>
      </c>
      <c r="M3" s="24">
        <v>45654</v>
      </c>
      <c r="N3" s="4" t="s">
        <v>16</v>
      </c>
    </row>
    <row r="4" spans="1:14" ht="15.6" x14ac:dyDescent="0.3">
      <c r="A4" s="18" t="s">
        <v>17</v>
      </c>
      <c r="B4" s="2"/>
      <c r="C4" s="2"/>
      <c r="D4" s="2"/>
      <c r="E4" s="2"/>
      <c r="F4" s="2"/>
      <c r="G4" s="2"/>
      <c r="H4" s="2"/>
      <c r="I4" s="2"/>
      <c r="J4" s="2"/>
      <c r="K4" s="24"/>
      <c r="L4" s="2"/>
      <c r="M4" s="2"/>
      <c r="N4" s="2"/>
    </row>
    <row r="5" spans="1:14" ht="15.6" x14ac:dyDescent="0.3">
      <c r="A5" s="41" t="s">
        <v>29</v>
      </c>
      <c r="B5" s="2">
        <v>1000</v>
      </c>
      <c r="C5" s="2">
        <v>900</v>
      </c>
      <c r="D5" s="2">
        <v>1000</v>
      </c>
      <c r="E5" s="2">
        <v>1100</v>
      </c>
      <c r="F5" s="2">
        <v>800</v>
      </c>
      <c r="G5" s="2">
        <v>900</v>
      </c>
      <c r="H5" s="2">
        <v>1000</v>
      </c>
      <c r="I5" s="2">
        <v>1000</v>
      </c>
      <c r="J5" s="2">
        <v>700</v>
      </c>
      <c r="K5" s="2">
        <v>800</v>
      </c>
      <c r="L5" s="2">
        <v>1000</v>
      </c>
      <c r="M5" s="2">
        <v>700</v>
      </c>
      <c r="N5" s="2">
        <f>SUM(B5:M5)</f>
        <v>10900</v>
      </c>
    </row>
    <row r="6" spans="1:14" ht="15.6" x14ac:dyDescent="0.3">
      <c r="A6" s="41" t="s">
        <v>30</v>
      </c>
      <c r="B6" s="2">
        <v>396</v>
      </c>
      <c r="C6" s="2">
        <v>330</v>
      </c>
      <c r="D6" s="2">
        <v>330</v>
      </c>
      <c r="E6" s="2">
        <v>462</v>
      </c>
      <c r="F6" s="2">
        <v>495</v>
      </c>
      <c r="G6" s="2">
        <v>396</v>
      </c>
      <c r="H6" s="2">
        <v>330</v>
      </c>
      <c r="I6" s="2">
        <v>495</v>
      </c>
      <c r="J6" s="2">
        <v>495</v>
      </c>
      <c r="K6" s="2">
        <v>264</v>
      </c>
      <c r="L6" s="2">
        <v>396</v>
      </c>
      <c r="M6" s="2">
        <v>264</v>
      </c>
      <c r="N6" s="2">
        <f>SUM(B6:M6)</f>
        <v>4653</v>
      </c>
    </row>
    <row r="7" spans="1:14" ht="15.6" x14ac:dyDescent="0.3">
      <c r="A7" s="41" t="s">
        <v>22</v>
      </c>
      <c r="B7" s="2">
        <v>60</v>
      </c>
      <c r="C7" s="2">
        <v>51</v>
      </c>
      <c r="D7" s="2">
        <v>54</v>
      </c>
      <c r="E7" s="2">
        <v>60</v>
      </c>
      <c r="F7" s="2">
        <v>54</v>
      </c>
      <c r="G7" s="2">
        <v>45</v>
      </c>
      <c r="H7" s="2">
        <v>51</v>
      </c>
      <c r="I7" s="2">
        <v>60</v>
      </c>
      <c r="J7" s="2">
        <v>54</v>
      </c>
      <c r="K7" s="2">
        <v>54</v>
      </c>
      <c r="L7" s="2">
        <v>57</v>
      </c>
      <c r="M7" s="2">
        <v>63</v>
      </c>
      <c r="N7" s="2">
        <f>SUM(B7:M7)</f>
        <v>663</v>
      </c>
    </row>
    <row r="8" spans="1:14" ht="15.6" x14ac:dyDescent="0.3">
      <c r="A8" s="4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6" x14ac:dyDescent="0.3">
      <c r="A9" s="18" t="s">
        <v>28</v>
      </c>
      <c r="B9" s="3">
        <f>SUM(B5:B8)</f>
        <v>1456</v>
      </c>
      <c r="C9" s="3">
        <f>SUM(C5:C8)</f>
        <v>1281</v>
      </c>
      <c r="D9" s="3">
        <f t="shared" ref="D9:N9" si="0">SUM(D5:D7)</f>
        <v>1384</v>
      </c>
      <c r="E9" s="3">
        <f t="shared" si="0"/>
        <v>1622</v>
      </c>
      <c r="F9" s="3">
        <f t="shared" si="0"/>
        <v>1349</v>
      </c>
      <c r="G9" s="3">
        <f t="shared" si="0"/>
        <v>1341</v>
      </c>
      <c r="H9" s="3">
        <f t="shared" si="0"/>
        <v>1381</v>
      </c>
      <c r="I9" s="3">
        <f t="shared" si="0"/>
        <v>1555</v>
      </c>
      <c r="J9" s="3">
        <f t="shared" si="0"/>
        <v>1249</v>
      </c>
      <c r="K9" s="3">
        <f t="shared" si="0"/>
        <v>1118</v>
      </c>
      <c r="L9" s="3">
        <f t="shared" si="0"/>
        <v>1453</v>
      </c>
      <c r="M9" s="3">
        <f t="shared" si="0"/>
        <v>1027</v>
      </c>
      <c r="N9" s="3">
        <f t="shared" si="0"/>
        <v>16216</v>
      </c>
    </row>
    <row r="10" spans="1:14" ht="15.6" x14ac:dyDescent="0.3">
      <c r="A10" s="4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6" x14ac:dyDescent="0.3">
      <c r="A11" s="18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6" x14ac:dyDescent="0.3">
      <c r="A12" s="41" t="s">
        <v>23</v>
      </c>
      <c r="B12" s="2">
        <v>510</v>
      </c>
      <c r="C12" s="2">
        <v>510</v>
      </c>
      <c r="D12" s="2">
        <v>510</v>
      </c>
      <c r="E12" s="2">
        <v>510</v>
      </c>
      <c r="F12" s="2">
        <v>510</v>
      </c>
      <c r="G12" s="2">
        <v>510</v>
      </c>
      <c r="H12" s="2">
        <v>510</v>
      </c>
      <c r="I12" s="2">
        <v>510</v>
      </c>
      <c r="J12" s="2">
        <v>510</v>
      </c>
      <c r="K12" s="2">
        <v>510</v>
      </c>
      <c r="L12" s="2">
        <v>510</v>
      </c>
      <c r="M12" s="2">
        <v>510</v>
      </c>
      <c r="N12" s="2">
        <f>SUM(B12:M12)</f>
        <v>6120</v>
      </c>
    </row>
    <row r="13" spans="1:14" ht="15.6" x14ac:dyDescent="0.3">
      <c r="A13" s="41" t="s">
        <v>26</v>
      </c>
      <c r="B13" s="2">
        <v>150</v>
      </c>
      <c r="C13" s="2">
        <v>150</v>
      </c>
      <c r="D13" s="2">
        <v>150</v>
      </c>
      <c r="E13" s="2">
        <v>150</v>
      </c>
      <c r="F13" s="2">
        <v>150</v>
      </c>
      <c r="G13" s="2">
        <v>150</v>
      </c>
      <c r="H13" s="2">
        <v>150</v>
      </c>
      <c r="I13" s="2">
        <v>150</v>
      </c>
      <c r="J13" s="2">
        <v>150</v>
      </c>
      <c r="K13" s="2">
        <v>150</v>
      </c>
      <c r="L13" s="2">
        <v>150</v>
      </c>
      <c r="M13" s="2">
        <v>150</v>
      </c>
      <c r="N13" s="2">
        <f>SUM(B13:M13)</f>
        <v>1800</v>
      </c>
    </row>
    <row r="14" spans="1:14" ht="15.6" x14ac:dyDescent="0.3">
      <c r="A14" s="41" t="s">
        <v>24</v>
      </c>
      <c r="B14" s="2">
        <v>50</v>
      </c>
      <c r="C14" s="2">
        <v>50</v>
      </c>
      <c r="D14" s="2">
        <v>50</v>
      </c>
      <c r="E14" s="2">
        <v>50</v>
      </c>
      <c r="F14" s="2">
        <v>50</v>
      </c>
      <c r="G14" s="2">
        <v>50</v>
      </c>
      <c r="H14" s="2">
        <v>50</v>
      </c>
      <c r="I14" s="2">
        <v>50</v>
      </c>
      <c r="J14" s="2">
        <v>50</v>
      </c>
      <c r="K14" s="2">
        <v>50</v>
      </c>
      <c r="L14" s="2">
        <v>50</v>
      </c>
      <c r="M14" s="2">
        <v>50</v>
      </c>
      <c r="N14" s="2">
        <f>SUM(B14:M14)</f>
        <v>600</v>
      </c>
    </row>
    <row r="15" spans="1:14" ht="15.6" x14ac:dyDescent="0.3">
      <c r="A15" s="41" t="s">
        <v>27</v>
      </c>
      <c r="B15" s="2">
        <v>50</v>
      </c>
      <c r="C15" s="2">
        <v>50</v>
      </c>
      <c r="D15" s="2">
        <v>50</v>
      </c>
      <c r="E15" s="2">
        <v>50</v>
      </c>
      <c r="F15" s="2">
        <v>50</v>
      </c>
      <c r="G15" s="2">
        <v>50</v>
      </c>
      <c r="H15" s="2">
        <v>50</v>
      </c>
      <c r="I15" s="2">
        <v>50</v>
      </c>
      <c r="J15" s="2">
        <v>50</v>
      </c>
      <c r="K15" s="2">
        <v>50</v>
      </c>
      <c r="L15" s="2">
        <v>50</v>
      </c>
      <c r="M15" s="2">
        <v>50</v>
      </c>
      <c r="N15" s="2">
        <f>SUM(B15:M15)</f>
        <v>600</v>
      </c>
    </row>
    <row r="16" spans="1:14" ht="15.6" x14ac:dyDescent="0.3">
      <c r="A16" s="41" t="s">
        <v>25</v>
      </c>
      <c r="B16" s="1">
        <v>20</v>
      </c>
      <c r="C16" s="1">
        <v>20</v>
      </c>
      <c r="D16" s="1">
        <v>20</v>
      </c>
      <c r="E16" s="1">
        <v>20</v>
      </c>
      <c r="F16" s="1">
        <v>20</v>
      </c>
      <c r="G16" s="1">
        <v>20</v>
      </c>
      <c r="H16" s="1">
        <v>20</v>
      </c>
      <c r="I16" s="1">
        <v>20</v>
      </c>
      <c r="J16" s="1">
        <v>20</v>
      </c>
      <c r="K16" s="1">
        <v>20</v>
      </c>
      <c r="L16" s="1">
        <v>20</v>
      </c>
      <c r="M16" s="1">
        <v>20</v>
      </c>
      <c r="N16" s="22">
        <f>SUM(B16:M16)</f>
        <v>240</v>
      </c>
    </row>
    <row r="17" spans="1:14" ht="15.6" x14ac:dyDescent="0.3">
      <c r="A17" s="4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7.399999999999999" x14ac:dyDescent="0.45">
      <c r="A18" s="18" t="s">
        <v>21</v>
      </c>
      <c r="B18" s="3">
        <f>SUM(B12:B17)</f>
        <v>780</v>
      </c>
      <c r="C18" s="3">
        <f>SUM(C12:C17)</f>
        <v>780</v>
      </c>
      <c r="D18" s="3">
        <f>SUM(D12:D17)</f>
        <v>780</v>
      </c>
      <c r="E18" s="3">
        <f>SUM(E12:E17)</f>
        <v>780</v>
      </c>
      <c r="F18" s="3">
        <f t="shared" ref="F18:M18" si="1">SUM(F12:F16)</f>
        <v>780</v>
      </c>
      <c r="G18" s="3">
        <f t="shared" si="1"/>
        <v>780</v>
      </c>
      <c r="H18" s="3">
        <f t="shared" si="1"/>
        <v>780</v>
      </c>
      <c r="I18" s="3">
        <f t="shared" si="1"/>
        <v>780</v>
      </c>
      <c r="J18" s="3">
        <f t="shared" si="1"/>
        <v>780</v>
      </c>
      <c r="K18" s="3">
        <f t="shared" si="1"/>
        <v>780</v>
      </c>
      <c r="L18" s="3">
        <f t="shared" si="1"/>
        <v>780</v>
      </c>
      <c r="M18" s="3">
        <f t="shared" si="1"/>
        <v>780</v>
      </c>
      <c r="N18" s="23">
        <f>SUM(N12:N17)</f>
        <v>9360</v>
      </c>
    </row>
    <row r="19" spans="1:14" ht="15.6" x14ac:dyDescent="0.3">
      <c r="A19" s="4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6" x14ac:dyDescent="0.3">
      <c r="A20" s="18" t="s">
        <v>19</v>
      </c>
      <c r="B20" s="2">
        <f t="shared" ref="B20:M20" si="2">B9-B18</f>
        <v>676</v>
      </c>
      <c r="C20" s="2">
        <f t="shared" si="2"/>
        <v>501</v>
      </c>
      <c r="D20" s="2">
        <f t="shared" si="2"/>
        <v>604</v>
      </c>
      <c r="E20" s="2">
        <f t="shared" si="2"/>
        <v>842</v>
      </c>
      <c r="F20" s="2">
        <f t="shared" si="2"/>
        <v>569</v>
      </c>
      <c r="G20" s="2">
        <f t="shared" si="2"/>
        <v>561</v>
      </c>
      <c r="H20" s="2">
        <f t="shared" si="2"/>
        <v>601</v>
      </c>
      <c r="I20" s="2">
        <f t="shared" si="2"/>
        <v>775</v>
      </c>
      <c r="J20" s="2">
        <f t="shared" si="2"/>
        <v>469</v>
      </c>
      <c r="K20" s="2">
        <f t="shared" si="2"/>
        <v>338</v>
      </c>
      <c r="L20" s="2">
        <f t="shared" si="2"/>
        <v>673</v>
      </c>
      <c r="M20" s="2">
        <f t="shared" si="2"/>
        <v>247</v>
      </c>
      <c r="N20" s="3">
        <f>SUM(B20:M20)</f>
        <v>6856</v>
      </c>
    </row>
    <row r="21" spans="1:14" ht="15.6" x14ac:dyDescent="0.3">
      <c r="A21" s="18" t="s">
        <v>31</v>
      </c>
      <c r="B21" s="2">
        <f t="shared" ref="B21:M21" si="3">B20*0.05</f>
        <v>33.800000000000004</v>
      </c>
      <c r="C21" s="2">
        <f t="shared" si="3"/>
        <v>25.05</v>
      </c>
      <c r="D21" s="2">
        <f t="shared" si="3"/>
        <v>30.200000000000003</v>
      </c>
      <c r="E21" s="2">
        <f t="shared" si="3"/>
        <v>42.1</v>
      </c>
      <c r="F21" s="2">
        <f t="shared" si="3"/>
        <v>28.450000000000003</v>
      </c>
      <c r="G21" s="2">
        <f t="shared" si="3"/>
        <v>28.05</v>
      </c>
      <c r="H21" s="2">
        <f t="shared" si="3"/>
        <v>30.05</v>
      </c>
      <c r="I21" s="2">
        <f t="shared" si="3"/>
        <v>38.75</v>
      </c>
      <c r="J21" s="2">
        <f t="shared" si="3"/>
        <v>23.450000000000003</v>
      </c>
      <c r="K21" s="2">
        <f t="shared" si="3"/>
        <v>16.900000000000002</v>
      </c>
      <c r="L21" s="2">
        <f t="shared" si="3"/>
        <v>33.65</v>
      </c>
      <c r="M21" s="2">
        <f t="shared" si="3"/>
        <v>12.350000000000001</v>
      </c>
      <c r="N21" s="3">
        <f>SUM(B21:M21)</f>
        <v>342.8</v>
      </c>
    </row>
    <row r="22" spans="1:14" ht="15.6" x14ac:dyDescent="0.3">
      <c r="A22" s="18" t="s">
        <v>20</v>
      </c>
      <c r="B22" s="2">
        <f t="shared" ref="B22:M22" si="4">B20-B21</f>
        <v>642.20000000000005</v>
      </c>
      <c r="C22" s="2">
        <f t="shared" si="4"/>
        <v>475.95</v>
      </c>
      <c r="D22" s="2">
        <f t="shared" si="4"/>
        <v>573.79999999999995</v>
      </c>
      <c r="E22" s="2">
        <f t="shared" si="4"/>
        <v>799.9</v>
      </c>
      <c r="F22" s="2">
        <f t="shared" si="4"/>
        <v>540.54999999999995</v>
      </c>
      <c r="G22" s="2">
        <f t="shared" si="4"/>
        <v>532.95000000000005</v>
      </c>
      <c r="H22" s="2">
        <f t="shared" si="4"/>
        <v>570.95000000000005</v>
      </c>
      <c r="I22" s="2">
        <f t="shared" si="4"/>
        <v>736.25</v>
      </c>
      <c r="J22" s="2">
        <f t="shared" si="4"/>
        <v>445.55</v>
      </c>
      <c r="K22" s="2">
        <f t="shared" si="4"/>
        <v>321.10000000000002</v>
      </c>
      <c r="L22" s="2">
        <f t="shared" si="4"/>
        <v>639.35</v>
      </c>
      <c r="M22" s="2">
        <f t="shared" si="4"/>
        <v>234.65</v>
      </c>
      <c r="N22" s="3">
        <f>SUM(B22:M22)</f>
        <v>6513.2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7E2BE-7630-4D45-99F3-A5DC6E8E9B83}">
  <dimension ref="A1:N22"/>
  <sheetViews>
    <sheetView tabSelected="1" zoomScale="86" workbookViewId="0">
      <selection activeCell="E28" sqref="E28"/>
    </sheetView>
  </sheetViews>
  <sheetFormatPr defaultRowHeight="14.4" x14ac:dyDescent="0.3"/>
  <cols>
    <col min="1" max="1" width="43.21875" customWidth="1"/>
    <col min="2" max="2" width="15.33203125" customWidth="1"/>
    <col min="3" max="3" width="15.109375" customWidth="1"/>
    <col min="4" max="4" width="14.5546875" customWidth="1"/>
    <col min="5" max="5" width="15.5546875" customWidth="1"/>
    <col min="6" max="6" width="17" customWidth="1"/>
    <col min="7" max="7" width="15.5546875" customWidth="1"/>
    <col min="8" max="8" width="16.109375" customWidth="1"/>
    <col min="9" max="9" width="15.109375" customWidth="1"/>
    <col min="10" max="10" width="16" customWidth="1"/>
    <col min="11" max="11" width="15.88671875" customWidth="1"/>
    <col min="12" max="12" width="15" customWidth="1"/>
    <col min="13" max="13" width="16.109375" customWidth="1"/>
    <col min="14" max="14" width="17.109375" customWidth="1"/>
  </cols>
  <sheetData>
    <row r="1" spans="1:14" ht="15.6" x14ac:dyDescent="0.3">
      <c r="A1" s="4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6" x14ac:dyDescent="0.3">
      <c r="A2" s="42"/>
      <c r="B2" s="24">
        <v>45319</v>
      </c>
      <c r="C2" s="24">
        <v>45350</v>
      </c>
      <c r="D2" s="24">
        <v>45379</v>
      </c>
      <c r="E2" s="24">
        <v>45410</v>
      </c>
      <c r="F2" s="24">
        <v>45440</v>
      </c>
      <c r="G2" s="24">
        <v>45471</v>
      </c>
      <c r="H2" s="24">
        <v>45501</v>
      </c>
      <c r="I2" s="24">
        <v>45532</v>
      </c>
      <c r="J2" s="24">
        <v>45563</v>
      </c>
      <c r="K2" s="24">
        <v>45593</v>
      </c>
      <c r="L2" s="24">
        <v>45624</v>
      </c>
      <c r="M2" s="24">
        <v>45654</v>
      </c>
      <c r="N2" s="4" t="s">
        <v>16</v>
      </c>
    </row>
    <row r="3" spans="1:14" ht="15.6" x14ac:dyDescent="0.3">
      <c r="A3" s="18" t="s">
        <v>70</v>
      </c>
      <c r="B3" s="2" t="s">
        <v>71</v>
      </c>
      <c r="C3" s="2" t="s">
        <v>72</v>
      </c>
      <c r="D3" s="2" t="s">
        <v>73</v>
      </c>
      <c r="E3" s="2" t="s">
        <v>74</v>
      </c>
      <c r="F3" s="2" t="s">
        <v>75</v>
      </c>
      <c r="G3" s="2" t="s">
        <v>76</v>
      </c>
      <c r="H3" s="2" t="s">
        <v>77</v>
      </c>
      <c r="I3" s="2" t="s">
        <v>78</v>
      </c>
      <c r="J3" s="2" t="s">
        <v>79</v>
      </c>
      <c r="K3" s="24" t="s">
        <v>80</v>
      </c>
      <c r="L3" s="2" t="s">
        <v>81</v>
      </c>
      <c r="M3" s="2" t="s">
        <v>82</v>
      </c>
      <c r="N3" s="2" t="s">
        <v>83</v>
      </c>
    </row>
    <row r="4" spans="1:14" ht="15.6" x14ac:dyDescent="0.3">
      <c r="A4" s="18" t="s">
        <v>17</v>
      </c>
      <c r="B4" s="2"/>
      <c r="C4" s="2"/>
      <c r="D4" s="2"/>
      <c r="E4" s="2"/>
      <c r="F4" s="2"/>
      <c r="G4" s="2"/>
      <c r="H4" s="2"/>
      <c r="I4" s="2"/>
      <c r="J4" s="2"/>
      <c r="K4" s="24"/>
      <c r="L4" s="2"/>
      <c r="M4" s="2"/>
      <c r="N4" s="2"/>
    </row>
    <row r="5" spans="1:14" ht="15.6" x14ac:dyDescent="0.3">
      <c r="A5" s="41" t="s">
        <v>29</v>
      </c>
      <c r="B5" s="2">
        <v>1500</v>
      </c>
      <c r="C5" s="2">
        <v>1400</v>
      </c>
      <c r="D5" s="2">
        <v>1600</v>
      </c>
      <c r="E5" s="2">
        <v>1800</v>
      </c>
      <c r="F5" s="2">
        <v>1500</v>
      </c>
      <c r="G5" s="2">
        <v>1100</v>
      </c>
      <c r="H5" s="2">
        <v>1000</v>
      </c>
      <c r="I5" s="2">
        <v>1100</v>
      </c>
      <c r="J5" s="2">
        <v>1300</v>
      </c>
      <c r="K5" s="2">
        <v>1200</v>
      </c>
      <c r="L5" s="2">
        <v>1000</v>
      </c>
      <c r="M5" s="2">
        <v>1000</v>
      </c>
      <c r="N5" s="2">
        <f>SUM(B5:M5)</f>
        <v>15500</v>
      </c>
    </row>
    <row r="6" spans="1:14" ht="15.6" x14ac:dyDescent="0.3">
      <c r="A6" s="41" t="s">
        <v>30</v>
      </c>
      <c r="B6" s="2">
        <v>495</v>
      </c>
      <c r="C6" s="2">
        <v>462</v>
      </c>
      <c r="D6" s="2">
        <v>660</v>
      </c>
      <c r="E6" s="2">
        <v>627</v>
      </c>
      <c r="F6" s="2">
        <v>495</v>
      </c>
      <c r="G6" s="2">
        <v>495</v>
      </c>
      <c r="H6" s="2">
        <v>462</v>
      </c>
      <c r="I6" s="2">
        <v>495</v>
      </c>
      <c r="J6" s="2">
        <v>660</v>
      </c>
      <c r="K6" s="2">
        <v>660</v>
      </c>
      <c r="L6" s="2">
        <v>594</v>
      </c>
      <c r="M6" s="2">
        <v>594</v>
      </c>
      <c r="N6" s="2">
        <f>SUM(B6:M6)</f>
        <v>6699</v>
      </c>
    </row>
    <row r="7" spans="1:14" ht="15.6" x14ac:dyDescent="0.3">
      <c r="A7" s="41" t="s">
        <v>22</v>
      </c>
      <c r="B7" s="2">
        <v>75</v>
      </c>
      <c r="C7" s="2">
        <v>60</v>
      </c>
      <c r="D7" s="2">
        <v>54</v>
      </c>
      <c r="E7" s="2">
        <v>60</v>
      </c>
      <c r="F7" s="2">
        <v>75</v>
      </c>
      <c r="G7" s="2">
        <v>54</v>
      </c>
      <c r="H7" s="2">
        <v>75</v>
      </c>
      <c r="I7" s="2">
        <v>60</v>
      </c>
      <c r="J7" s="2">
        <v>66</v>
      </c>
      <c r="K7" s="2">
        <v>54</v>
      </c>
      <c r="L7" s="2">
        <v>63</v>
      </c>
      <c r="M7" s="2">
        <v>63</v>
      </c>
      <c r="N7" s="2">
        <f>SUM(B7:M7)</f>
        <v>759</v>
      </c>
    </row>
    <row r="8" spans="1:14" ht="15.6" x14ac:dyDescent="0.3">
      <c r="A8" s="4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6" x14ac:dyDescent="0.3">
      <c r="A9" s="18" t="s">
        <v>28</v>
      </c>
      <c r="B9" s="3">
        <f>SUM(B5:B8)</f>
        <v>2070</v>
      </c>
      <c r="C9" s="3">
        <f>SUM(C5:C8)</f>
        <v>1922</v>
      </c>
      <c r="D9" s="3">
        <f t="shared" ref="D9:N9" si="0">SUM(D5:D7)</f>
        <v>2314</v>
      </c>
      <c r="E9" s="3">
        <f t="shared" si="0"/>
        <v>2487</v>
      </c>
      <c r="F9" s="3">
        <f t="shared" si="0"/>
        <v>2070</v>
      </c>
      <c r="G9" s="3">
        <f t="shared" si="0"/>
        <v>1649</v>
      </c>
      <c r="H9" s="3">
        <f t="shared" si="0"/>
        <v>1537</v>
      </c>
      <c r="I9" s="3">
        <f t="shared" si="0"/>
        <v>1655</v>
      </c>
      <c r="J9" s="3">
        <f t="shared" si="0"/>
        <v>2026</v>
      </c>
      <c r="K9" s="3">
        <f t="shared" si="0"/>
        <v>1914</v>
      </c>
      <c r="L9" s="3">
        <f t="shared" si="0"/>
        <v>1657</v>
      </c>
      <c r="M9" s="3">
        <f t="shared" si="0"/>
        <v>1657</v>
      </c>
      <c r="N9" s="3">
        <f t="shared" si="0"/>
        <v>22958</v>
      </c>
    </row>
    <row r="10" spans="1:14" ht="15.6" x14ac:dyDescent="0.3">
      <c r="A10" s="4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6" x14ac:dyDescent="0.3">
      <c r="A11" s="18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6" x14ac:dyDescent="0.3">
      <c r="A12" s="41" t="s">
        <v>23</v>
      </c>
      <c r="B12" s="2">
        <v>510</v>
      </c>
      <c r="C12" s="2">
        <v>510</v>
      </c>
      <c r="D12" s="2">
        <v>510</v>
      </c>
      <c r="E12" s="2">
        <v>510</v>
      </c>
      <c r="F12" s="2">
        <v>510</v>
      </c>
      <c r="G12" s="2">
        <v>510</v>
      </c>
      <c r="H12" s="2">
        <v>510</v>
      </c>
      <c r="I12" s="2">
        <v>510</v>
      </c>
      <c r="J12" s="2">
        <v>510</v>
      </c>
      <c r="K12" s="2">
        <v>510</v>
      </c>
      <c r="L12" s="2">
        <v>510</v>
      </c>
      <c r="M12" s="2">
        <v>510</v>
      </c>
      <c r="N12" s="2">
        <f>SUM(B12:M12)</f>
        <v>6120</v>
      </c>
    </row>
    <row r="13" spans="1:14" ht="15.6" x14ac:dyDescent="0.3">
      <c r="A13" s="41" t="s">
        <v>26</v>
      </c>
      <c r="B13" s="2">
        <v>150</v>
      </c>
      <c r="C13" s="2">
        <v>150</v>
      </c>
      <c r="D13" s="2">
        <v>150</v>
      </c>
      <c r="E13" s="2">
        <v>150</v>
      </c>
      <c r="F13" s="2">
        <v>150</v>
      </c>
      <c r="G13" s="2">
        <v>150</v>
      </c>
      <c r="H13" s="2">
        <v>150</v>
      </c>
      <c r="I13" s="2">
        <v>150</v>
      </c>
      <c r="J13" s="2">
        <v>150</v>
      </c>
      <c r="K13" s="2">
        <v>150</v>
      </c>
      <c r="L13" s="2">
        <v>150</v>
      </c>
      <c r="M13" s="2">
        <v>150</v>
      </c>
      <c r="N13" s="2">
        <f>SUM(B13:M13)</f>
        <v>1800</v>
      </c>
    </row>
    <row r="14" spans="1:14" ht="15.6" x14ac:dyDescent="0.3">
      <c r="A14" s="41" t="s">
        <v>24</v>
      </c>
      <c r="B14" s="2">
        <v>50</v>
      </c>
      <c r="C14" s="2">
        <v>50</v>
      </c>
      <c r="D14" s="2">
        <v>50</v>
      </c>
      <c r="E14" s="2">
        <v>50</v>
      </c>
      <c r="F14" s="2">
        <v>50</v>
      </c>
      <c r="G14" s="2">
        <v>50</v>
      </c>
      <c r="H14" s="2">
        <v>50</v>
      </c>
      <c r="I14" s="2">
        <v>50</v>
      </c>
      <c r="J14" s="2">
        <v>50</v>
      </c>
      <c r="K14" s="2">
        <v>50</v>
      </c>
      <c r="L14" s="2">
        <v>50</v>
      </c>
      <c r="M14" s="2">
        <v>50</v>
      </c>
      <c r="N14" s="2">
        <f>SUM(B14:M14)</f>
        <v>600</v>
      </c>
    </row>
    <row r="15" spans="1:14" ht="15.6" x14ac:dyDescent="0.3">
      <c r="A15" s="41" t="s">
        <v>27</v>
      </c>
      <c r="B15" s="2">
        <v>50</v>
      </c>
      <c r="C15" s="2">
        <v>50</v>
      </c>
      <c r="D15" s="2">
        <v>50</v>
      </c>
      <c r="E15" s="2">
        <v>50</v>
      </c>
      <c r="F15" s="2">
        <v>50</v>
      </c>
      <c r="G15" s="2">
        <v>50</v>
      </c>
      <c r="H15" s="2">
        <v>50</v>
      </c>
      <c r="I15" s="2">
        <v>50</v>
      </c>
      <c r="J15" s="2">
        <v>50</v>
      </c>
      <c r="K15" s="2">
        <v>50</v>
      </c>
      <c r="L15" s="2">
        <v>50</v>
      </c>
      <c r="M15" s="2">
        <v>50</v>
      </c>
      <c r="N15" s="2">
        <f>SUM(B15:M15)</f>
        <v>600</v>
      </c>
    </row>
    <row r="16" spans="1:14" ht="15.6" x14ac:dyDescent="0.3">
      <c r="A16" s="41" t="s">
        <v>25</v>
      </c>
      <c r="B16" s="1">
        <v>20</v>
      </c>
      <c r="C16" s="1">
        <v>20</v>
      </c>
      <c r="D16" s="1">
        <v>20</v>
      </c>
      <c r="E16" s="1">
        <v>20</v>
      </c>
      <c r="F16" s="1">
        <v>20</v>
      </c>
      <c r="G16" s="1">
        <v>20</v>
      </c>
      <c r="H16" s="1">
        <v>20</v>
      </c>
      <c r="I16" s="1">
        <v>20</v>
      </c>
      <c r="J16" s="1">
        <v>20</v>
      </c>
      <c r="K16" s="1">
        <v>20</v>
      </c>
      <c r="L16" s="1">
        <v>20</v>
      </c>
      <c r="M16" s="1">
        <v>20</v>
      </c>
      <c r="N16" s="22">
        <f>SUM(B16:M16)</f>
        <v>240</v>
      </c>
    </row>
    <row r="17" spans="1:14" ht="15.6" x14ac:dyDescent="0.3">
      <c r="A17" s="4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7.399999999999999" x14ac:dyDescent="0.45">
      <c r="A18" s="18" t="s">
        <v>21</v>
      </c>
      <c r="B18" s="3">
        <f>SUM(B12:B17)</f>
        <v>780</v>
      </c>
      <c r="C18" s="3">
        <f>SUM(C12:C17)</f>
        <v>780</v>
      </c>
      <c r="D18" s="3">
        <f>SUM(D12:D17)</f>
        <v>780</v>
      </c>
      <c r="E18" s="3">
        <f>SUM(E12:E17)</f>
        <v>780</v>
      </c>
      <c r="F18" s="3">
        <f t="shared" ref="F18:M18" si="1">SUM(F12:F16)</f>
        <v>780</v>
      </c>
      <c r="G18" s="3">
        <f t="shared" si="1"/>
        <v>780</v>
      </c>
      <c r="H18" s="3">
        <f t="shared" si="1"/>
        <v>780</v>
      </c>
      <c r="I18" s="3">
        <f t="shared" si="1"/>
        <v>780</v>
      </c>
      <c r="J18" s="3">
        <f t="shared" si="1"/>
        <v>780</v>
      </c>
      <c r="K18" s="3">
        <f t="shared" si="1"/>
        <v>780</v>
      </c>
      <c r="L18" s="3">
        <f t="shared" si="1"/>
        <v>780</v>
      </c>
      <c r="M18" s="3">
        <f t="shared" si="1"/>
        <v>780</v>
      </c>
      <c r="N18" s="23">
        <f>SUM(N12:N17)</f>
        <v>9360</v>
      </c>
    </row>
    <row r="19" spans="1:14" ht="15.6" x14ac:dyDescent="0.3">
      <c r="A19" s="4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6" x14ac:dyDescent="0.3">
      <c r="A20" s="18" t="s">
        <v>19</v>
      </c>
      <c r="B20" s="2">
        <f t="shared" ref="B20:M20" si="2">B9-B18</f>
        <v>1290</v>
      </c>
      <c r="C20" s="2">
        <f t="shared" si="2"/>
        <v>1142</v>
      </c>
      <c r="D20" s="2">
        <f t="shared" si="2"/>
        <v>1534</v>
      </c>
      <c r="E20" s="2">
        <f t="shared" si="2"/>
        <v>1707</v>
      </c>
      <c r="F20" s="2">
        <f t="shared" si="2"/>
        <v>1290</v>
      </c>
      <c r="G20" s="2">
        <f t="shared" si="2"/>
        <v>869</v>
      </c>
      <c r="H20" s="2">
        <f t="shared" si="2"/>
        <v>757</v>
      </c>
      <c r="I20" s="2">
        <f t="shared" si="2"/>
        <v>875</v>
      </c>
      <c r="J20" s="2">
        <f t="shared" si="2"/>
        <v>1246</v>
      </c>
      <c r="K20" s="2">
        <f t="shared" si="2"/>
        <v>1134</v>
      </c>
      <c r="L20" s="2">
        <f t="shared" si="2"/>
        <v>877</v>
      </c>
      <c r="M20" s="2">
        <f t="shared" si="2"/>
        <v>877</v>
      </c>
      <c r="N20" s="3">
        <f>SUM(B20:M20)</f>
        <v>13598</v>
      </c>
    </row>
    <row r="21" spans="1:14" ht="15.6" x14ac:dyDescent="0.3">
      <c r="A21" s="18" t="s">
        <v>31</v>
      </c>
      <c r="B21" s="2">
        <f t="shared" ref="B21:M21" si="3">B20*0.05</f>
        <v>64.5</v>
      </c>
      <c r="C21" s="2">
        <f t="shared" si="3"/>
        <v>57.1</v>
      </c>
      <c r="D21" s="2">
        <f t="shared" si="3"/>
        <v>76.7</v>
      </c>
      <c r="E21" s="2">
        <f t="shared" si="3"/>
        <v>85.350000000000009</v>
      </c>
      <c r="F21" s="2">
        <f t="shared" si="3"/>
        <v>64.5</v>
      </c>
      <c r="G21" s="2">
        <f t="shared" si="3"/>
        <v>43.45</v>
      </c>
      <c r="H21" s="2">
        <f t="shared" si="3"/>
        <v>37.85</v>
      </c>
      <c r="I21" s="2">
        <f t="shared" si="3"/>
        <v>43.75</v>
      </c>
      <c r="J21" s="2">
        <f t="shared" si="3"/>
        <v>62.300000000000004</v>
      </c>
      <c r="K21" s="2">
        <f t="shared" si="3"/>
        <v>56.7</v>
      </c>
      <c r="L21" s="2">
        <f t="shared" si="3"/>
        <v>43.85</v>
      </c>
      <c r="M21" s="2">
        <f t="shared" si="3"/>
        <v>43.85</v>
      </c>
      <c r="N21" s="3">
        <f>SUM(B21:M21)</f>
        <v>679.90000000000009</v>
      </c>
    </row>
    <row r="22" spans="1:14" ht="15.6" x14ac:dyDescent="0.3">
      <c r="A22" s="18" t="s">
        <v>20</v>
      </c>
      <c r="B22" s="2">
        <f t="shared" ref="B22:M22" si="4">B20-B21</f>
        <v>1225.5</v>
      </c>
      <c r="C22" s="2">
        <f t="shared" si="4"/>
        <v>1084.9000000000001</v>
      </c>
      <c r="D22" s="2">
        <f t="shared" si="4"/>
        <v>1457.3</v>
      </c>
      <c r="E22" s="2">
        <f t="shared" si="4"/>
        <v>1621.65</v>
      </c>
      <c r="F22" s="2">
        <f t="shared" si="4"/>
        <v>1225.5</v>
      </c>
      <c r="G22" s="2">
        <f t="shared" si="4"/>
        <v>825.55</v>
      </c>
      <c r="H22" s="2">
        <f t="shared" si="4"/>
        <v>719.15</v>
      </c>
      <c r="I22" s="2">
        <f t="shared" si="4"/>
        <v>831.25</v>
      </c>
      <c r="J22" s="2">
        <f t="shared" si="4"/>
        <v>1183.7</v>
      </c>
      <c r="K22" s="2">
        <f t="shared" si="4"/>
        <v>1077.3</v>
      </c>
      <c r="L22" s="2">
        <f t="shared" si="4"/>
        <v>833.15</v>
      </c>
      <c r="M22" s="2">
        <f t="shared" si="4"/>
        <v>833.15</v>
      </c>
      <c r="N22" s="3">
        <f>SUM(B22:M22)</f>
        <v>12918.099999999999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AAD46-D7A4-4D13-9A6E-450F3198ABC2}">
  <dimension ref="A1:AI70"/>
  <sheetViews>
    <sheetView topLeftCell="A14" workbookViewId="0">
      <selection activeCell="I15" sqref="I15"/>
    </sheetView>
  </sheetViews>
  <sheetFormatPr defaultRowHeight="14.4" x14ac:dyDescent="0.3"/>
  <cols>
    <col min="1" max="1" width="14.5546875" customWidth="1"/>
    <col min="2" max="2" width="18.6640625" customWidth="1"/>
    <col min="3" max="3" width="27.5546875" customWidth="1"/>
    <col min="4" max="4" width="22.109375" customWidth="1"/>
    <col min="5" max="7" width="13.77734375" customWidth="1"/>
    <col min="8" max="9" width="13.88671875" customWidth="1"/>
    <col min="10" max="12" width="13.77734375" customWidth="1"/>
    <col min="13" max="13" width="13.88671875" customWidth="1"/>
    <col min="14" max="16" width="13.77734375" customWidth="1"/>
    <col min="17" max="17" width="13.88671875" customWidth="1"/>
  </cols>
  <sheetData>
    <row r="1" spans="1:17" x14ac:dyDescent="0.3">
      <c r="A1" s="25" t="s">
        <v>70</v>
      </c>
      <c r="B1" s="25" t="s">
        <v>71</v>
      </c>
      <c r="C1" s="26" t="s">
        <v>72</v>
      </c>
      <c r="D1" s="26" t="s">
        <v>73</v>
      </c>
      <c r="E1" s="27" t="s">
        <v>74</v>
      </c>
      <c r="F1" s="27" t="s">
        <v>75</v>
      </c>
      <c r="G1" s="27" t="s">
        <v>76</v>
      </c>
      <c r="H1" s="27" t="s">
        <v>77</v>
      </c>
      <c r="I1" s="27" t="s">
        <v>78</v>
      </c>
      <c r="J1" s="27" t="s">
        <v>79</v>
      </c>
      <c r="K1" s="27" t="s">
        <v>80</v>
      </c>
      <c r="L1" s="27" t="s">
        <v>81</v>
      </c>
      <c r="M1" s="27" t="s">
        <v>82</v>
      </c>
      <c r="N1" s="27" t="s">
        <v>83</v>
      </c>
      <c r="O1" s="27" t="s">
        <v>84</v>
      </c>
      <c r="P1" s="27" t="s">
        <v>85</v>
      </c>
      <c r="Q1" s="27" t="s">
        <v>86</v>
      </c>
    </row>
    <row r="2" spans="1:17" x14ac:dyDescent="0.3">
      <c r="A2" s="25"/>
      <c r="B2" s="25"/>
      <c r="C2" s="26" t="s">
        <v>32</v>
      </c>
      <c r="D2" s="26"/>
      <c r="E2" s="27">
        <v>45319</v>
      </c>
      <c r="F2" s="27">
        <v>45350</v>
      </c>
      <c r="G2" s="27">
        <v>45379</v>
      </c>
      <c r="H2" s="27">
        <v>45410</v>
      </c>
      <c r="I2" s="27">
        <v>45440</v>
      </c>
      <c r="J2" s="27">
        <v>45471</v>
      </c>
      <c r="K2" s="27">
        <v>45501</v>
      </c>
      <c r="L2" s="27">
        <v>45532</v>
      </c>
      <c r="M2" s="27">
        <v>45563</v>
      </c>
      <c r="N2" s="27">
        <v>45593</v>
      </c>
      <c r="O2" s="27">
        <v>45624</v>
      </c>
      <c r="P2" s="27">
        <v>45654</v>
      </c>
      <c r="Q2" s="27" t="s">
        <v>13</v>
      </c>
    </row>
    <row r="3" spans="1:17" x14ac:dyDescent="0.3">
      <c r="A3" s="28" t="s">
        <v>33</v>
      </c>
      <c r="B3" s="28"/>
      <c r="C3" s="28"/>
      <c r="D3" s="28"/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3">
      <c r="A4" s="25"/>
      <c r="B4" s="25"/>
      <c r="C4" s="25"/>
      <c r="D4" s="25"/>
      <c r="E4" s="25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x14ac:dyDescent="0.3">
      <c r="A5" s="25"/>
      <c r="B5" s="25"/>
      <c r="C5" s="25"/>
      <c r="D5" s="25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x14ac:dyDescent="0.3">
      <c r="A6" s="34" t="s">
        <v>36</v>
      </c>
      <c r="B6" s="3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15.75" customHeight="1" x14ac:dyDescent="0.3">
      <c r="A7" s="43" t="s">
        <v>49</v>
      </c>
      <c r="B7" s="43"/>
      <c r="C7" s="43"/>
      <c r="D7" s="29" t="s">
        <v>47</v>
      </c>
      <c r="E7" s="25">
        <v>8</v>
      </c>
      <c r="F7" s="25">
        <v>7</v>
      </c>
      <c r="G7" s="25">
        <v>8</v>
      </c>
      <c r="H7" s="25">
        <v>5</v>
      </c>
      <c r="I7" s="25">
        <v>8</v>
      </c>
      <c r="J7" s="25">
        <v>6</v>
      </c>
      <c r="K7" s="25">
        <v>7</v>
      </c>
      <c r="L7" s="25">
        <v>9</v>
      </c>
      <c r="M7" s="25">
        <v>6</v>
      </c>
      <c r="N7" s="25">
        <v>5</v>
      </c>
      <c r="O7" s="25">
        <v>4</v>
      </c>
      <c r="P7" s="25">
        <v>7</v>
      </c>
      <c r="Q7" s="29">
        <f>SUM(E7:P7)</f>
        <v>80</v>
      </c>
    </row>
    <row r="8" spans="1:17" ht="15.75" customHeight="1" x14ac:dyDescent="0.3">
      <c r="A8" s="43"/>
      <c r="B8" s="43"/>
      <c r="C8" s="43"/>
      <c r="D8" s="29" t="s">
        <v>48</v>
      </c>
      <c r="E8" s="44">
        <v>100</v>
      </c>
      <c r="F8" s="44">
        <v>100</v>
      </c>
      <c r="G8" s="44">
        <v>100</v>
      </c>
      <c r="H8" s="44">
        <v>100</v>
      </c>
      <c r="I8" s="44">
        <v>100</v>
      </c>
      <c r="J8" s="44">
        <v>100</v>
      </c>
      <c r="K8" s="44">
        <v>100</v>
      </c>
      <c r="L8" s="44">
        <v>100</v>
      </c>
      <c r="M8" s="44">
        <v>100</v>
      </c>
      <c r="N8" s="44">
        <v>100</v>
      </c>
      <c r="O8" s="44">
        <v>100</v>
      </c>
      <c r="P8" s="44">
        <v>100</v>
      </c>
      <c r="Q8" s="45">
        <v>100</v>
      </c>
    </row>
    <row r="9" spans="1:17" ht="15.6" x14ac:dyDescent="0.3">
      <c r="A9" s="43"/>
      <c r="B9" s="43"/>
      <c r="C9" s="43"/>
      <c r="D9" s="29" t="s">
        <v>13</v>
      </c>
      <c r="E9" s="45">
        <f t="shared" ref="E9:Q9" si="0">E7*E8</f>
        <v>800</v>
      </c>
      <c r="F9" s="45">
        <f t="shared" si="0"/>
        <v>700</v>
      </c>
      <c r="G9" s="45">
        <f t="shared" si="0"/>
        <v>800</v>
      </c>
      <c r="H9" s="45">
        <f t="shared" si="0"/>
        <v>500</v>
      </c>
      <c r="I9" s="45">
        <f t="shared" si="0"/>
        <v>800</v>
      </c>
      <c r="J9" s="45">
        <f t="shared" si="0"/>
        <v>600</v>
      </c>
      <c r="K9" s="45">
        <f t="shared" si="0"/>
        <v>700</v>
      </c>
      <c r="L9" s="45">
        <f t="shared" si="0"/>
        <v>900</v>
      </c>
      <c r="M9" s="45">
        <f t="shared" si="0"/>
        <v>600</v>
      </c>
      <c r="N9" s="45">
        <f t="shared" si="0"/>
        <v>500</v>
      </c>
      <c r="O9" s="45">
        <f t="shared" si="0"/>
        <v>400</v>
      </c>
      <c r="P9" s="45">
        <f t="shared" si="0"/>
        <v>700</v>
      </c>
      <c r="Q9" s="45">
        <f t="shared" si="0"/>
        <v>8000</v>
      </c>
    </row>
    <row r="10" spans="1:17" ht="15.6" x14ac:dyDescent="0.3">
      <c r="A10" s="25"/>
      <c r="B10" s="1"/>
      <c r="C10" s="25"/>
      <c r="D10" s="29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5.75" customHeight="1" x14ac:dyDescent="0.3">
      <c r="A11" s="43" t="s">
        <v>50</v>
      </c>
      <c r="B11" s="43"/>
      <c r="C11" s="43"/>
      <c r="D11" s="29" t="s">
        <v>47</v>
      </c>
      <c r="E11" s="25">
        <v>10</v>
      </c>
      <c r="F11" s="25">
        <v>8</v>
      </c>
      <c r="G11" s="25">
        <v>8</v>
      </c>
      <c r="H11" s="25">
        <v>10</v>
      </c>
      <c r="I11" s="25">
        <v>5</v>
      </c>
      <c r="J11" s="25">
        <v>5</v>
      </c>
      <c r="K11" s="25">
        <v>6</v>
      </c>
      <c r="L11" s="25">
        <v>5</v>
      </c>
      <c r="M11" s="25">
        <v>10</v>
      </c>
      <c r="N11" s="25">
        <v>8</v>
      </c>
      <c r="O11" s="25">
        <v>6</v>
      </c>
      <c r="P11" s="25">
        <v>5</v>
      </c>
      <c r="Q11" s="25">
        <f>SUM(E11:P11)</f>
        <v>86</v>
      </c>
    </row>
    <row r="12" spans="1:17" ht="15.75" customHeight="1" x14ac:dyDescent="0.3">
      <c r="A12" s="43"/>
      <c r="B12" s="43"/>
      <c r="C12" s="43"/>
      <c r="D12" s="29" t="s">
        <v>48</v>
      </c>
      <c r="E12" s="44">
        <v>33</v>
      </c>
      <c r="F12" s="44">
        <v>33</v>
      </c>
      <c r="G12" s="44">
        <v>33</v>
      </c>
      <c r="H12" s="44">
        <v>33</v>
      </c>
      <c r="I12" s="44">
        <v>33</v>
      </c>
      <c r="J12" s="44">
        <v>33</v>
      </c>
      <c r="K12" s="44">
        <v>33</v>
      </c>
      <c r="L12" s="44">
        <v>33</v>
      </c>
      <c r="M12" s="44">
        <v>33</v>
      </c>
      <c r="N12" s="44">
        <v>33</v>
      </c>
      <c r="O12" s="44">
        <v>33</v>
      </c>
      <c r="P12" s="44">
        <v>33</v>
      </c>
      <c r="Q12" s="44">
        <v>33</v>
      </c>
    </row>
    <row r="13" spans="1:17" ht="15.6" x14ac:dyDescent="0.3">
      <c r="A13" s="43"/>
      <c r="B13" s="43"/>
      <c r="C13" s="43"/>
      <c r="D13" s="29" t="s">
        <v>13</v>
      </c>
      <c r="E13" s="45">
        <f t="shared" ref="E13:K13" si="1">E11*E12</f>
        <v>330</v>
      </c>
      <c r="F13" s="45">
        <f t="shared" si="1"/>
        <v>264</v>
      </c>
      <c r="G13" s="45">
        <f t="shared" si="1"/>
        <v>264</v>
      </c>
      <c r="H13" s="45">
        <f t="shared" si="1"/>
        <v>330</v>
      </c>
      <c r="I13" s="45">
        <f t="shared" si="1"/>
        <v>165</v>
      </c>
      <c r="J13" s="45">
        <f t="shared" si="1"/>
        <v>165</v>
      </c>
      <c r="K13" s="45">
        <f t="shared" si="1"/>
        <v>198</v>
      </c>
      <c r="L13" s="45">
        <v>165</v>
      </c>
      <c r="M13" s="45">
        <v>330</v>
      </c>
      <c r="N13" s="45">
        <v>264</v>
      </c>
      <c r="O13" s="45">
        <v>198</v>
      </c>
      <c r="P13" s="45">
        <v>165</v>
      </c>
      <c r="Q13" s="45">
        <f>Q11*Q12</f>
        <v>2838</v>
      </c>
    </row>
    <row r="14" spans="1:17" ht="15.6" x14ac:dyDescent="0.3">
      <c r="A14" s="25"/>
      <c r="B14" s="1"/>
      <c r="C14" s="25"/>
      <c r="D14" s="29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ht="15.75" customHeight="1" x14ac:dyDescent="0.3">
      <c r="A15" s="43" t="s">
        <v>46</v>
      </c>
      <c r="B15" s="43"/>
      <c r="C15" s="43"/>
      <c r="D15" s="29" t="s">
        <v>47</v>
      </c>
      <c r="E15" s="25">
        <v>17</v>
      </c>
      <c r="F15" s="25">
        <v>13</v>
      </c>
      <c r="G15" s="25">
        <v>18</v>
      </c>
      <c r="H15" s="25">
        <v>15</v>
      </c>
      <c r="I15" s="25">
        <v>18</v>
      </c>
      <c r="J15" s="25">
        <v>15</v>
      </c>
      <c r="K15" s="25">
        <v>17</v>
      </c>
      <c r="L15" s="25">
        <v>13</v>
      </c>
      <c r="M15" s="25">
        <v>18</v>
      </c>
      <c r="N15" s="25">
        <v>10</v>
      </c>
      <c r="O15" s="25">
        <v>19</v>
      </c>
      <c r="P15" s="25">
        <v>16</v>
      </c>
      <c r="Q15" s="25">
        <f>SUM(E15:P15)</f>
        <v>189</v>
      </c>
    </row>
    <row r="16" spans="1:17" ht="15.75" customHeight="1" x14ac:dyDescent="0.3">
      <c r="A16" s="43"/>
      <c r="B16" s="43"/>
      <c r="C16" s="43"/>
      <c r="D16" s="29" t="s">
        <v>48</v>
      </c>
      <c r="E16" s="44">
        <v>3</v>
      </c>
      <c r="F16" s="44">
        <v>3</v>
      </c>
      <c r="G16" s="44">
        <v>3</v>
      </c>
      <c r="H16" s="44">
        <v>3</v>
      </c>
      <c r="I16" s="44">
        <v>3</v>
      </c>
      <c r="J16" s="44">
        <v>3</v>
      </c>
      <c r="K16" s="44">
        <v>3</v>
      </c>
      <c r="L16" s="44">
        <v>3</v>
      </c>
      <c r="M16" s="44">
        <v>3</v>
      </c>
      <c r="N16" s="44">
        <v>3</v>
      </c>
      <c r="O16" s="44">
        <v>3</v>
      </c>
      <c r="P16" s="44">
        <v>3</v>
      </c>
      <c r="Q16" s="44">
        <v>3</v>
      </c>
    </row>
    <row r="17" spans="1:17" ht="15.6" x14ac:dyDescent="0.3">
      <c r="A17" s="43"/>
      <c r="B17" s="43"/>
      <c r="C17" s="43"/>
      <c r="D17" s="29" t="s">
        <v>13</v>
      </c>
      <c r="E17" s="45">
        <f>E15*E16</f>
        <v>51</v>
      </c>
      <c r="F17" s="45">
        <f t="shared" ref="F17:P17" si="2">F15*F16</f>
        <v>39</v>
      </c>
      <c r="G17" s="45">
        <f t="shared" si="2"/>
        <v>54</v>
      </c>
      <c r="H17" s="45">
        <f t="shared" si="2"/>
        <v>45</v>
      </c>
      <c r="I17" s="45">
        <f t="shared" si="2"/>
        <v>54</v>
      </c>
      <c r="J17" s="45">
        <f t="shared" si="2"/>
        <v>45</v>
      </c>
      <c r="K17" s="45">
        <f>L15*K16</f>
        <v>39</v>
      </c>
      <c r="L17" s="45">
        <f>L15*L16</f>
        <v>39</v>
      </c>
      <c r="M17" s="45">
        <f t="shared" si="2"/>
        <v>54</v>
      </c>
      <c r="N17" s="45">
        <f t="shared" si="2"/>
        <v>30</v>
      </c>
      <c r="O17" s="45">
        <f t="shared" si="2"/>
        <v>57</v>
      </c>
      <c r="P17" s="45">
        <f t="shared" si="2"/>
        <v>48</v>
      </c>
      <c r="Q17" s="45">
        <f>Q15*Q16</f>
        <v>567</v>
      </c>
    </row>
    <row r="18" spans="1:17" ht="17.25" customHeight="1" x14ac:dyDescent="0.3">
      <c r="A18" s="25"/>
      <c r="B18" s="1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3">
      <c r="A19" s="39" t="s">
        <v>37</v>
      </c>
      <c r="B19" s="39"/>
      <c r="C19" s="39"/>
      <c r="D19" s="25"/>
      <c r="E19" s="45">
        <f t="shared" ref="E19:J19" si="3">E9+E13+E17</f>
        <v>1181</v>
      </c>
      <c r="F19" s="45">
        <f t="shared" si="3"/>
        <v>1003</v>
      </c>
      <c r="G19" s="45">
        <f t="shared" si="3"/>
        <v>1118</v>
      </c>
      <c r="H19" s="45">
        <f t="shared" si="3"/>
        <v>875</v>
      </c>
      <c r="I19" s="45">
        <f t="shared" si="3"/>
        <v>1019</v>
      </c>
      <c r="J19" s="45">
        <f t="shared" si="3"/>
        <v>810</v>
      </c>
      <c r="K19" s="45">
        <f t="shared" ref="K19:Q19" si="4">K9+K13+K17</f>
        <v>937</v>
      </c>
      <c r="L19" s="45">
        <f t="shared" si="4"/>
        <v>1104</v>
      </c>
      <c r="M19" s="45">
        <f t="shared" si="4"/>
        <v>984</v>
      </c>
      <c r="N19" s="45">
        <f t="shared" si="4"/>
        <v>794</v>
      </c>
      <c r="O19" s="45">
        <f t="shared" si="4"/>
        <v>655</v>
      </c>
      <c r="P19" s="45">
        <f t="shared" si="4"/>
        <v>913</v>
      </c>
      <c r="Q19" s="45">
        <f t="shared" si="4"/>
        <v>11405</v>
      </c>
    </row>
    <row r="20" spans="1:17" x14ac:dyDescent="0.3">
      <c r="A20" s="25"/>
      <c r="C20" s="25"/>
      <c r="D20" s="2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3">
      <c r="A21" s="36"/>
      <c r="B21" s="36"/>
      <c r="C21" s="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x14ac:dyDescent="0.3">
      <c r="A22" s="34" t="s">
        <v>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x14ac:dyDescent="0.3">
      <c r="A23" s="25"/>
      <c r="B23" s="25" t="s">
        <v>23</v>
      </c>
      <c r="C23" s="25"/>
      <c r="D23" s="25"/>
      <c r="E23" s="52">
        <v>510</v>
      </c>
      <c r="F23" s="52">
        <v>510</v>
      </c>
      <c r="G23" s="52">
        <v>510</v>
      </c>
      <c r="H23" s="52">
        <v>510</v>
      </c>
      <c r="I23" s="52">
        <v>510</v>
      </c>
      <c r="J23" s="52">
        <v>510</v>
      </c>
      <c r="K23" s="52">
        <v>510</v>
      </c>
      <c r="L23" s="52">
        <v>510</v>
      </c>
      <c r="M23" s="52">
        <v>510</v>
      </c>
      <c r="N23" s="52">
        <v>510</v>
      </c>
      <c r="O23" s="52">
        <v>510</v>
      </c>
      <c r="P23" s="52">
        <v>510</v>
      </c>
      <c r="Q23" s="52">
        <v>510</v>
      </c>
    </row>
    <row r="24" spans="1:17" x14ac:dyDescent="0.3">
      <c r="A24" s="25"/>
      <c r="B24" s="25" t="s">
        <v>26</v>
      </c>
      <c r="C24" s="25"/>
      <c r="D24" s="25"/>
      <c r="E24" s="44">
        <v>150</v>
      </c>
      <c r="F24" s="44">
        <v>150</v>
      </c>
      <c r="G24" s="44">
        <v>150</v>
      </c>
      <c r="H24" s="44">
        <v>150</v>
      </c>
      <c r="I24" s="44">
        <v>150</v>
      </c>
      <c r="J24" s="44">
        <v>150</v>
      </c>
      <c r="K24" s="44">
        <v>150</v>
      </c>
      <c r="L24" s="44">
        <v>150</v>
      </c>
      <c r="M24" s="44">
        <v>150</v>
      </c>
      <c r="N24" s="44">
        <v>150</v>
      </c>
      <c r="O24" s="44">
        <v>150</v>
      </c>
      <c r="P24" s="44">
        <v>150</v>
      </c>
      <c r="Q24" s="44">
        <v>150</v>
      </c>
    </row>
    <row r="25" spans="1:17" x14ac:dyDescent="0.3">
      <c r="A25" s="25"/>
      <c r="B25" s="25" t="s">
        <v>24</v>
      </c>
      <c r="C25" s="25"/>
      <c r="D25" s="25"/>
      <c r="E25" s="44">
        <v>50</v>
      </c>
      <c r="F25" s="44">
        <v>50</v>
      </c>
      <c r="G25" s="44">
        <v>50</v>
      </c>
      <c r="H25" s="44">
        <v>50</v>
      </c>
      <c r="I25" s="44">
        <v>50</v>
      </c>
      <c r="J25" s="44">
        <v>50</v>
      </c>
      <c r="K25" s="44">
        <v>50</v>
      </c>
      <c r="L25" s="44">
        <v>50</v>
      </c>
      <c r="M25" s="44">
        <v>50</v>
      </c>
      <c r="N25" s="44">
        <v>50</v>
      </c>
      <c r="O25" s="44">
        <v>50</v>
      </c>
      <c r="P25" s="44">
        <v>50</v>
      </c>
      <c r="Q25" s="44">
        <v>50</v>
      </c>
    </row>
    <row r="26" spans="1:17" x14ac:dyDescent="0.3">
      <c r="A26" s="25"/>
      <c r="B26" s="25" t="s">
        <v>27</v>
      </c>
      <c r="C26" s="25"/>
      <c r="D26" s="25"/>
      <c r="E26" s="44">
        <v>50</v>
      </c>
      <c r="F26" s="44">
        <v>50</v>
      </c>
      <c r="G26" s="44">
        <v>50</v>
      </c>
      <c r="H26" s="44">
        <v>50</v>
      </c>
      <c r="I26" s="44">
        <v>50</v>
      </c>
      <c r="J26" s="44">
        <v>50</v>
      </c>
      <c r="K26" s="44">
        <v>50</v>
      </c>
      <c r="L26" s="44">
        <v>50</v>
      </c>
      <c r="M26" s="44">
        <v>50</v>
      </c>
      <c r="N26" s="44">
        <v>50</v>
      </c>
      <c r="O26" s="44">
        <v>50</v>
      </c>
      <c r="P26" s="44">
        <v>50</v>
      </c>
      <c r="Q26" s="44">
        <v>50</v>
      </c>
    </row>
    <row r="27" spans="1:17" x14ac:dyDescent="0.3">
      <c r="A27" s="25"/>
      <c r="B27" s="25" t="s">
        <v>25</v>
      </c>
      <c r="C27" s="25"/>
      <c r="D27" s="25"/>
      <c r="E27" s="44">
        <v>20</v>
      </c>
      <c r="F27" s="44">
        <v>20</v>
      </c>
      <c r="G27" s="44">
        <v>20</v>
      </c>
      <c r="H27" s="44">
        <v>20</v>
      </c>
      <c r="I27" s="44">
        <v>20</v>
      </c>
      <c r="J27" s="44">
        <v>20</v>
      </c>
      <c r="K27" s="44">
        <v>20</v>
      </c>
      <c r="L27" s="44">
        <v>20</v>
      </c>
      <c r="M27" s="44">
        <v>20</v>
      </c>
      <c r="N27" s="44">
        <v>20</v>
      </c>
      <c r="O27" s="44">
        <v>20</v>
      </c>
      <c r="P27" s="44">
        <v>20</v>
      </c>
      <c r="Q27" s="44">
        <v>20</v>
      </c>
    </row>
    <row r="28" spans="1:17" x14ac:dyDescent="0.3">
      <c r="A28" s="25"/>
      <c r="B28" s="25"/>
      <c r="C28" s="25"/>
      <c r="D28" s="2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x14ac:dyDescent="0.3">
      <c r="A29" s="38" t="s">
        <v>39</v>
      </c>
      <c r="B29" s="38"/>
      <c r="C29" s="38"/>
      <c r="D29" s="25"/>
      <c r="E29" s="45">
        <f>E23+E24+E25+E26+E27</f>
        <v>780</v>
      </c>
      <c r="F29" s="45">
        <f t="shared" ref="F29:Q29" si="5">F23+F24+F25+F26+F27</f>
        <v>780</v>
      </c>
      <c r="G29" s="45">
        <f t="shared" si="5"/>
        <v>780</v>
      </c>
      <c r="H29" s="45">
        <f t="shared" si="5"/>
        <v>780</v>
      </c>
      <c r="I29" s="45">
        <f t="shared" si="5"/>
        <v>780</v>
      </c>
      <c r="J29" s="45">
        <f t="shared" si="5"/>
        <v>780</v>
      </c>
      <c r="K29" s="45">
        <f t="shared" si="5"/>
        <v>780</v>
      </c>
      <c r="L29" s="45">
        <f t="shared" si="5"/>
        <v>780</v>
      </c>
      <c r="M29" s="45">
        <f t="shared" si="5"/>
        <v>780</v>
      </c>
      <c r="N29" s="45">
        <f t="shared" si="5"/>
        <v>780</v>
      </c>
      <c r="O29" s="45">
        <f t="shared" si="5"/>
        <v>780</v>
      </c>
      <c r="P29" s="45">
        <f t="shared" si="5"/>
        <v>780</v>
      </c>
      <c r="Q29" s="45">
        <f t="shared" si="5"/>
        <v>780</v>
      </c>
    </row>
    <row r="30" spans="1:17" x14ac:dyDescent="0.3">
      <c r="A30" s="38"/>
      <c r="B30" s="38"/>
      <c r="C30" s="38"/>
      <c r="D30" s="2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3">
      <c r="A31" s="38" t="s">
        <v>40</v>
      </c>
      <c r="B31" s="38"/>
      <c r="C31" s="38"/>
      <c r="D31" s="2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3">
      <c r="A32" s="38"/>
      <c r="B32" s="40" t="s">
        <v>41</v>
      </c>
      <c r="C32" s="38"/>
      <c r="D32" s="25"/>
      <c r="E32" s="45">
        <v>7000</v>
      </c>
      <c r="F32" s="45">
        <v>7000</v>
      </c>
      <c r="G32" s="45">
        <v>7000</v>
      </c>
      <c r="H32" s="45">
        <v>7000</v>
      </c>
      <c r="I32" s="45">
        <v>7000</v>
      </c>
      <c r="J32" s="45">
        <v>7000</v>
      </c>
      <c r="K32" s="45">
        <v>7000</v>
      </c>
      <c r="L32" s="45">
        <v>7000</v>
      </c>
      <c r="M32" s="45">
        <v>7000</v>
      </c>
      <c r="N32" s="45">
        <v>7000</v>
      </c>
      <c r="O32" s="45">
        <v>7000</v>
      </c>
      <c r="P32" s="45">
        <v>7000</v>
      </c>
      <c r="Q32" s="45">
        <v>7000</v>
      </c>
    </row>
    <row r="33" spans="1:35" x14ac:dyDescent="0.3">
      <c r="A33" s="38"/>
      <c r="B33" s="40"/>
      <c r="C33" s="38"/>
      <c r="D33" s="2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35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35" x14ac:dyDescent="0.3">
      <c r="A35" s="39" t="s">
        <v>42</v>
      </c>
      <c r="B35" s="39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35" x14ac:dyDescent="0.3">
      <c r="A36" s="39"/>
      <c r="B36" s="28" t="s">
        <v>43</v>
      </c>
      <c r="C36" s="25"/>
      <c r="D36" s="25"/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</row>
    <row r="37" spans="1:35" x14ac:dyDescent="0.3">
      <c r="A37" s="25"/>
      <c r="B37" s="25"/>
      <c r="C37" s="25"/>
      <c r="D37" s="25"/>
      <c r="Q37" s="49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35" x14ac:dyDescent="0.3">
      <c r="A38" s="39" t="s">
        <v>44</v>
      </c>
      <c r="B38" s="39"/>
      <c r="C38" s="39"/>
      <c r="E38" s="50"/>
      <c r="F38" s="50"/>
      <c r="G38" s="50"/>
      <c r="H38" s="50"/>
      <c r="I38" s="50"/>
      <c r="J38" s="50"/>
      <c r="K38" s="50"/>
      <c r="L38" s="44"/>
      <c r="M38" s="44"/>
      <c r="N38" s="44"/>
      <c r="O38" s="44"/>
      <c r="P38" s="44"/>
      <c r="Q38" s="4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35" x14ac:dyDescent="0.3">
      <c r="A39" s="39"/>
      <c r="B39" s="39"/>
      <c r="C39" s="39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35" x14ac:dyDescent="0.3">
      <c r="A40" s="39"/>
      <c r="B40" s="39"/>
      <c r="C40" s="39"/>
      <c r="L40" s="25"/>
      <c r="M40" s="25"/>
      <c r="N40" s="25"/>
      <c r="O40" s="25"/>
      <c r="P40" s="25"/>
      <c r="Q40" s="4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35" x14ac:dyDescent="0.3">
      <c r="A41" s="39" t="s">
        <v>45</v>
      </c>
      <c r="B41" s="39"/>
      <c r="C41" s="39"/>
      <c r="E41" s="51">
        <f>E19-E29+E32</f>
        <v>7401</v>
      </c>
      <c r="F41" s="51">
        <f t="shared" ref="F41:Q41" si="6">F19-F29+F32</f>
        <v>7223</v>
      </c>
      <c r="G41" s="51">
        <f t="shared" si="6"/>
        <v>7338</v>
      </c>
      <c r="H41" s="51">
        <f t="shared" si="6"/>
        <v>7095</v>
      </c>
      <c r="I41" s="51">
        <f t="shared" si="6"/>
        <v>7239</v>
      </c>
      <c r="J41" s="51">
        <f t="shared" si="6"/>
        <v>7030</v>
      </c>
      <c r="K41" s="51">
        <f t="shared" si="6"/>
        <v>7157</v>
      </c>
      <c r="L41" s="51">
        <f t="shared" si="6"/>
        <v>7324</v>
      </c>
      <c r="M41" s="51">
        <f t="shared" si="6"/>
        <v>7204</v>
      </c>
      <c r="N41" s="51">
        <f t="shared" si="6"/>
        <v>7014</v>
      </c>
      <c r="O41" s="51">
        <f t="shared" si="6"/>
        <v>6875</v>
      </c>
      <c r="P41" s="51">
        <f t="shared" si="6"/>
        <v>7133</v>
      </c>
      <c r="Q41" s="51">
        <f t="shared" si="6"/>
        <v>17625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35" x14ac:dyDescent="0.3"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35" x14ac:dyDescent="0.3">
      <c r="A43" s="25"/>
      <c r="B43" s="25"/>
      <c r="C43" s="25"/>
      <c r="D43" s="25"/>
      <c r="E43" s="25"/>
      <c r="F43" s="25"/>
      <c r="G43" s="25"/>
      <c r="H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35" x14ac:dyDescent="0.3">
      <c r="A44" s="25"/>
      <c r="B44" s="25"/>
      <c r="C44" s="25"/>
      <c r="D44" s="25"/>
      <c r="E44" s="25"/>
      <c r="F44" s="25"/>
      <c r="G44" s="25"/>
      <c r="H44" s="25"/>
    </row>
    <row r="45" spans="1:35" x14ac:dyDescent="0.3">
      <c r="A45" s="25"/>
      <c r="B45" s="25"/>
      <c r="C45" s="25"/>
      <c r="D45" s="25"/>
      <c r="E45" s="25"/>
      <c r="F45" s="25"/>
      <c r="G45" s="25"/>
      <c r="H45" s="25"/>
    </row>
    <row r="47" spans="1:35" x14ac:dyDescent="0.3"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55" spans="1:31" x14ac:dyDescent="0.3">
      <c r="A55" s="25"/>
      <c r="B55" s="25"/>
      <c r="C55" s="25"/>
      <c r="D55" s="25"/>
      <c r="E55" s="25"/>
      <c r="F55" s="25"/>
      <c r="G55" s="25"/>
      <c r="H55" s="25"/>
      <c r="W55" s="25"/>
      <c r="X55" s="25"/>
      <c r="Y55" s="25"/>
      <c r="Z55" s="25"/>
      <c r="AA55" s="25"/>
      <c r="AB55" s="25"/>
    </row>
    <row r="56" spans="1:31" x14ac:dyDescent="0.3">
      <c r="A56" s="25"/>
      <c r="B56" s="25"/>
      <c r="C56" s="25"/>
      <c r="D56" s="25"/>
      <c r="E56" s="25"/>
      <c r="F56" s="25"/>
      <c r="G56" s="25"/>
      <c r="H56" s="25"/>
      <c r="W56" s="25"/>
      <c r="X56" s="25"/>
      <c r="Y56" s="25"/>
      <c r="Z56" s="25"/>
      <c r="AA56" s="25"/>
      <c r="AB56" s="25"/>
    </row>
    <row r="57" spans="1:31" x14ac:dyDescent="0.3">
      <c r="A57" s="25"/>
      <c r="B57" s="25"/>
      <c r="C57" s="25"/>
      <c r="D57" s="25"/>
      <c r="E57" s="25"/>
      <c r="F57" s="25"/>
      <c r="G57" s="25"/>
      <c r="H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1" x14ac:dyDescent="0.3">
      <c r="A58" s="25"/>
      <c r="B58" s="25"/>
      <c r="C58" s="25"/>
      <c r="D58" s="25"/>
    </row>
    <row r="59" spans="1:31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31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31" x14ac:dyDescent="0.3">
      <c r="E61" s="25"/>
      <c r="F61" s="25"/>
      <c r="G61" s="25"/>
      <c r="H61" s="25"/>
      <c r="I61" s="25"/>
      <c r="J61" s="25"/>
      <c r="K61" s="25"/>
      <c r="L61" s="25"/>
      <c r="W61" s="25"/>
      <c r="X61" s="25"/>
      <c r="Y61" s="25"/>
      <c r="Z61" s="25"/>
    </row>
    <row r="62" spans="1:31" x14ac:dyDescent="0.3">
      <c r="E62" s="25"/>
      <c r="F62" s="25"/>
      <c r="G62" s="25"/>
      <c r="H62" s="25"/>
      <c r="I62" s="25"/>
      <c r="J62" s="25"/>
      <c r="K62" s="25"/>
      <c r="L62" s="25"/>
    </row>
    <row r="63" spans="1:31" x14ac:dyDescent="0.3">
      <c r="E63" s="25"/>
      <c r="F63" s="25"/>
      <c r="G63" s="25"/>
      <c r="H63" s="25"/>
      <c r="I63" s="25"/>
      <c r="J63" s="25"/>
      <c r="K63" s="25"/>
      <c r="L63" s="25"/>
    </row>
    <row r="66" spans="1:28" x14ac:dyDescent="0.3">
      <c r="A66" s="25"/>
      <c r="B66" s="25"/>
      <c r="C66" s="25"/>
      <c r="D66" s="25"/>
    </row>
    <row r="67" spans="1:28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</row>
    <row r="68" spans="1:28" x14ac:dyDescent="0.3">
      <c r="A68" s="25"/>
      <c r="B68" s="25"/>
      <c r="C68" s="25"/>
      <c r="D68" s="25"/>
    </row>
    <row r="69" spans="1:28" x14ac:dyDescent="0.3">
      <c r="W69" s="25"/>
      <c r="X69" s="25"/>
      <c r="Y69" s="25"/>
      <c r="Z69" s="25"/>
      <c r="AA69" s="25"/>
      <c r="AB69" s="25"/>
    </row>
    <row r="70" spans="1:28" x14ac:dyDescent="0.3">
      <c r="W70" s="25"/>
      <c r="X70" s="25"/>
      <c r="Y70" s="25"/>
      <c r="Z70" s="25"/>
      <c r="AA70" s="25"/>
      <c r="AB70" s="25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F9E1-6D64-42DA-8450-5BB58E12815A}">
  <dimension ref="A1:AI70"/>
  <sheetViews>
    <sheetView topLeftCell="A3" workbookViewId="0">
      <selection activeCell="J6" sqref="J6"/>
    </sheetView>
  </sheetViews>
  <sheetFormatPr defaultRowHeight="14.4" x14ac:dyDescent="0.3"/>
  <cols>
    <col min="1" max="1" width="14.5546875" customWidth="1"/>
    <col min="2" max="2" width="18.6640625" customWidth="1"/>
    <col min="3" max="3" width="27.5546875" customWidth="1"/>
    <col min="4" max="4" width="22.109375" customWidth="1"/>
    <col min="5" max="7" width="13.77734375" customWidth="1"/>
    <col min="8" max="9" width="13.88671875" customWidth="1"/>
    <col min="10" max="12" width="13.77734375" customWidth="1"/>
    <col min="13" max="13" width="13.88671875" customWidth="1"/>
    <col min="14" max="16" width="13.77734375" customWidth="1"/>
    <col min="17" max="17" width="13.88671875" customWidth="1"/>
  </cols>
  <sheetData>
    <row r="1" spans="1:17" x14ac:dyDescent="0.3">
      <c r="A1" s="25" t="s">
        <v>70</v>
      </c>
      <c r="B1" s="25" t="s">
        <v>71</v>
      </c>
      <c r="C1" s="26" t="s">
        <v>72</v>
      </c>
      <c r="D1" s="26" t="s">
        <v>73</v>
      </c>
      <c r="E1" s="27" t="s">
        <v>74</v>
      </c>
      <c r="F1" s="27" t="s">
        <v>75</v>
      </c>
      <c r="G1" s="27" t="s">
        <v>76</v>
      </c>
      <c r="H1" s="27" t="s">
        <v>77</v>
      </c>
      <c r="I1" s="27" t="s">
        <v>78</v>
      </c>
      <c r="J1" s="27" t="s">
        <v>79</v>
      </c>
      <c r="K1" s="27" t="s">
        <v>80</v>
      </c>
      <c r="L1" s="27" t="s">
        <v>81</v>
      </c>
      <c r="M1" s="27" t="s">
        <v>82</v>
      </c>
      <c r="N1" s="27" t="s">
        <v>83</v>
      </c>
      <c r="O1" s="27" t="s">
        <v>84</v>
      </c>
      <c r="P1" s="27" t="s">
        <v>85</v>
      </c>
      <c r="Q1" s="27" t="s">
        <v>86</v>
      </c>
    </row>
    <row r="2" spans="1:17" x14ac:dyDescent="0.3">
      <c r="A2" s="25"/>
      <c r="B2" s="25"/>
      <c r="C2" s="26" t="s">
        <v>32</v>
      </c>
      <c r="D2" s="26"/>
      <c r="E2" s="27">
        <v>45319</v>
      </c>
      <c r="F2" s="27">
        <v>45350</v>
      </c>
      <c r="G2" s="27">
        <v>45379</v>
      </c>
      <c r="H2" s="27">
        <v>45410</v>
      </c>
      <c r="I2" s="27">
        <v>45440</v>
      </c>
      <c r="J2" s="27">
        <v>45471</v>
      </c>
      <c r="K2" s="27">
        <v>45501</v>
      </c>
      <c r="L2" s="27">
        <v>45532</v>
      </c>
      <c r="M2" s="27">
        <v>45563</v>
      </c>
      <c r="N2" s="27">
        <v>45593</v>
      </c>
      <c r="O2" s="27">
        <v>45624</v>
      </c>
      <c r="P2" s="27">
        <v>45654</v>
      </c>
      <c r="Q2" s="27" t="s">
        <v>13</v>
      </c>
    </row>
    <row r="3" spans="1:17" x14ac:dyDescent="0.3">
      <c r="A3" s="28" t="s">
        <v>33</v>
      </c>
      <c r="B3" s="28"/>
      <c r="C3" s="28"/>
      <c r="D3" s="28"/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3">
      <c r="A4" s="25"/>
      <c r="B4" s="25"/>
      <c r="C4" s="25"/>
      <c r="D4" s="25"/>
      <c r="E4" s="25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x14ac:dyDescent="0.3">
      <c r="A5" s="25"/>
      <c r="B5" s="25"/>
      <c r="C5" s="25"/>
      <c r="D5" s="25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x14ac:dyDescent="0.3">
      <c r="A6" s="34" t="s">
        <v>36</v>
      </c>
      <c r="B6" s="3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15.75" customHeight="1" x14ac:dyDescent="0.3">
      <c r="A7" s="43" t="s">
        <v>49</v>
      </c>
      <c r="B7" s="43"/>
      <c r="C7" s="43"/>
      <c r="D7" s="29" t="s">
        <v>47</v>
      </c>
      <c r="E7" s="25">
        <v>10</v>
      </c>
      <c r="F7" s="25">
        <v>9</v>
      </c>
      <c r="G7" s="25">
        <v>10</v>
      </c>
      <c r="H7" s="25">
        <v>11</v>
      </c>
      <c r="I7" s="25">
        <v>8</v>
      </c>
      <c r="J7" s="25">
        <v>9</v>
      </c>
      <c r="K7" s="25">
        <v>10</v>
      </c>
      <c r="L7" s="25">
        <v>10</v>
      </c>
      <c r="M7" s="25">
        <v>7</v>
      </c>
      <c r="N7" s="25">
        <v>8</v>
      </c>
      <c r="O7" s="25">
        <v>10</v>
      </c>
      <c r="P7" s="25">
        <v>7</v>
      </c>
      <c r="Q7" s="29">
        <f>SUM(E7:P7)</f>
        <v>109</v>
      </c>
    </row>
    <row r="8" spans="1:17" ht="15.75" customHeight="1" x14ac:dyDescent="0.3">
      <c r="A8" s="43"/>
      <c r="B8" s="43"/>
      <c r="C8" s="43"/>
      <c r="D8" s="29" t="s">
        <v>48</v>
      </c>
      <c r="E8" s="44">
        <v>100</v>
      </c>
      <c r="F8" s="44">
        <v>100</v>
      </c>
      <c r="G8" s="44">
        <v>100</v>
      </c>
      <c r="H8" s="44">
        <v>100</v>
      </c>
      <c r="I8" s="44">
        <v>100</v>
      </c>
      <c r="J8" s="44">
        <v>100</v>
      </c>
      <c r="K8" s="44">
        <v>100</v>
      </c>
      <c r="L8" s="44">
        <v>100</v>
      </c>
      <c r="M8" s="44">
        <v>100</v>
      </c>
      <c r="N8" s="44">
        <v>100</v>
      </c>
      <c r="O8" s="44">
        <v>100</v>
      </c>
      <c r="P8" s="44">
        <v>100</v>
      </c>
      <c r="Q8" s="45">
        <v>100</v>
      </c>
    </row>
    <row r="9" spans="1:17" ht="15.6" x14ac:dyDescent="0.3">
      <c r="A9" s="43"/>
      <c r="B9" s="43"/>
      <c r="C9" s="43"/>
      <c r="D9" s="29" t="s">
        <v>13</v>
      </c>
      <c r="E9" s="45">
        <f t="shared" ref="E9:Q9" si="0">E7*E8</f>
        <v>1000</v>
      </c>
      <c r="F9" s="45">
        <f t="shared" si="0"/>
        <v>900</v>
      </c>
      <c r="G9" s="45">
        <f t="shared" si="0"/>
        <v>1000</v>
      </c>
      <c r="H9" s="45">
        <f t="shared" si="0"/>
        <v>1100</v>
      </c>
      <c r="I9" s="45">
        <f t="shared" si="0"/>
        <v>800</v>
      </c>
      <c r="J9" s="45">
        <f t="shared" si="0"/>
        <v>900</v>
      </c>
      <c r="K9" s="45">
        <f t="shared" si="0"/>
        <v>1000</v>
      </c>
      <c r="L9" s="45">
        <f t="shared" si="0"/>
        <v>1000</v>
      </c>
      <c r="M9" s="45">
        <f t="shared" si="0"/>
        <v>700</v>
      </c>
      <c r="N9" s="45">
        <f t="shared" si="0"/>
        <v>800</v>
      </c>
      <c r="O9" s="45">
        <f t="shared" si="0"/>
        <v>1000</v>
      </c>
      <c r="P9" s="45">
        <f t="shared" si="0"/>
        <v>700</v>
      </c>
      <c r="Q9" s="45">
        <f t="shared" si="0"/>
        <v>10900</v>
      </c>
    </row>
    <row r="10" spans="1:17" ht="15.6" x14ac:dyDescent="0.3">
      <c r="A10" s="25"/>
      <c r="B10" s="1"/>
      <c r="C10" s="25"/>
      <c r="D10" s="29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5.75" customHeight="1" x14ac:dyDescent="0.3">
      <c r="A11" s="43" t="s">
        <v>50</v>
      </c>
      <c r="B11" s="43"/>
      <c r="C11" s="43"/>
      <c r="D11" s="29" t="s">
        <v>47</v>
      </c>
      <c r="E11" s="25">
        <v>12</v>
      </c>
      <c r="F11" s="25">
        <v>10</v>
      </c>
      <c r="G11" s="25">
        <v>10</v>
      </c>
      <c r="H11" s="25">
        <v>14</v>
      </c>
      <c r="I11" s="25">
        <v>15</v>
      </c>
      <c r="J11" s="25">
        <v>12</v>
      </c>
      <c r="K11" s="25">
        <v>10</v>
      </c>
      <c r="L11" s="25">
        <v>15</v>
      </c>
      <c r="M11" s="25">
        <v>15</v>
      </c>
      <c r="N11" s="25">
        <v>16</v>
      </c>
      <c r="O11" s="25">
        <v>12</v>
      </c>
      <c r="P11" s="25">
        <v>16</v>
      </c>
      <c r="Q11" s="25">
        <f>SUM(E11:P11)</f>
        <v>157</v>
      </c>
    </row>
    <row r="12" spans="1:17" ht="15.75" customHeight="1" x14ac:dyDescent="0.3">
      <c r="A12" s="43"/>
      <c r="B12" s="43"/>
      <c r="C12" s="43"/>
      <c r="D12" s="29" t="s">
        <v>48</v>
      </c>
      <c r="E12" s="44">
        <v>33</v>
      </c>
      <c r="F12" s="44">
        <v>33</v>
      </c>
      <c r="G12" s="44">
        <v>33</v>
      </c>
      <c r="H12" s="44">
        <v>33</v>
      </c>
      <c r="I12" s="44">
        <v>33</v>
      </c>
      <c r="J12" s="44">
        <v>33</v>
      </c>
      <c r="K12" s="44">
        <v>33</v>
      </c>
      <c r="L12" s="44">
        <v>33</v>
      </c>
      <c r="M12" s="44">
        <v>33</v>
      </c>
      <c r="N12" s="44">
        <v>33</v>
      </c>
      <c r="O12" s="44">
        <v>33</v>
      </c>
      <c r="P12" s="44">
        <v>33</v>
      </c>
      <c r="Q12" s="44">
        <v>33</v>
      </c>
    </row>
    <row r="13" spans="1:17" ht="15.6" x14ac:dyDescent="0.3">
      <c r="A13" s="43"/>
      <c r="B13" s="43"/>
      <c r="C13" s="43"/>
      <c r="D13" s="29" t="s">
        <v>13</v>
      </c>
      <c r="E13" s="45">
        <f t="shared" ref="E13:P13" si="1">E11*E12</f>
        <v>396</v>
      </c>
      <c r="F13" s="45">
        <f t="shared" si="1"/>
        <v>330</v>
      </c>
      <c r="G13" s="45">
        <f t="shared" si="1"/>
        <v>330</v>
      </c>
      <c r="H13" s="45">
        <f t="shared" si="1"/>
        <v>462</v>
      </c>
      <c r="I13" s="45">
        <f t="shared" si="1"/>
        <v>495</v>
      </c>
      <c r="J13" s="45">
        <f t="shared" si="1"/>
        <v>396</v>
      </c>
      <c r="K13" s="45">
        <f t="shared" si="1"/>
        <v>330</v>
      </c>
      <c r="L13" s="45">
        <f t="shared" si="1"/>
        <v>495</v>
      </c>
      <c r="M13" s="45">
        <f t="shared" si="1"/>
        <v>495</v>
      </c>
      <c r="N13" s="45">
        <f t="shared" si="1"/>
        <v>528</v>
      </c>
      <c r="O13" s="45">
        <f t="shared" si="1"/>
        <v>396</v>
      </c>
      <c r="P13" s="45">
        <f t="shared" si="1"/>
        <v>528</v>
      </c>
      <c r="Q13" s="45">
        <f>SUM(E13:P13)</f>
        <v>5181</v>
      </c>
    </row>
    <row r="14" spans="1:17" ht="15.6" x14ac:dyDescent="0.3">
      <c r="A14" s="25"/>
      <c r="B14" s="1"/>
      <c r="C14" s="25"/>
      <c r="D14" s="29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ht="15.75" customHeight="1" x14ac:dyDescent="0.3">
      <c r="A15" s="43" t="s">
        <v>46</v>
      </c>
      <c r="B15" s="43"/>
      <c r="C15" s="43"/>
      <c r="D15" s="29" t="s">
        <v>47</v>
      </c>
      <c r="E15" s="25">
        <v>20</v>
      </c>
      <c r="F15" s="25">
        <v>17</v>
      </c>
      <c r="G15" s="25">
        <v>18</v>
      </c>
      <c r="H15" s="25">
        <v>20</v>
      </c>
      <c r="I15" s="25">
        <v>18</v>
      </c>
      <c r="J15" s="25">
        <v>15</v>
      </c>
      <c r="K15" s="25">
        <v>17</v>
      </c>
      <c r="L15" s="25">
        <v>20</v>
      </c>
      <c r="M15" s="25">
        <v>18</v>
      </c>
      <c r="N15" s="25">
        <v>18</v>
      </c>
      <c r="O15" s="25">
        <v>19</v>
      </c>
      <c r="P15" s="25">
        <v>21</v>
      </c>
      <c r="Q15" s="25">
        <f>SUM(E15:P15)</f>
        <v>221</v>
      </c>
    </row>
    <row r="16" spans="1:17" ht="15.75" customHeight="1" x14ac:dyDescent="0.3">
      <c r="A16" s="43"/>
      <c r="B16" s="43"/>
      <c r="C16" s="43"/>
      <c r="D16" s="29" t="s">
        <v>48</v>
      </c>
      <c r="E16" s="44">
        <v>3</v>
      </c>
      <c r="F16" s="44">
        <v>3</v>
      </c>
      <c r="G16" s="44">
        <v>3</v>
      </c>
      <c r="H16" s="44">
        <v>3</v>
      </c>
      <c r="I16" s="44">
        <v>3</v>
      </c>
      <c r="J16" s="44">
        <v>3</v>
      </c>
      <c r="K16" s="44">
        <v>3</v>
      </c>
      <c r="L16" s="44">
        <v>3</v>
      </c>
      <c r="M16" s="44">
        <v>3</v>
      </c>
      <c r="N16" s="44">
        <v>3</v>
      </c>
      <c r="O16" s="44">
        <v>3</v>
      </c>
      <c r="P16" s="44">
        <v>3</v>
      </c>
      <c r="Q16" s="44">
        <v>3</v>
      </c>
    </row>
    <row r="17" spans="1:17" ht="15.6" x14ac:dyDescent="0.3">
      <c r="A17" s="43"/>
      <c r="B17" s="43"/>
      <c r="C17" s="43"/>
      <c r="D17" s="29" t="s">
        <v>13</v>
      </c>
      <c r="E17" s="45">
        <f>E15*E16</f>
        <v>60</v>
      </c>
      <c r="F17" s="45">
        <f t="shared" ref="F17:P17" si="2">F15*F16</f>
        <v>51</v>
      </c>
      <c r="G17" s="45">
        <f t="shared" si="2"/>
        <v>54</v>
      </c>
      <c r="H17" s="45">
        <f t="shared" si="2"/>
        <v>60</v>
      </c>
      <c r="I17" s="45">
        <f t="shared" si="2"/>
        <v>54</v>
      </c>
      <c r="J17" s="45">
        <f t="shared" si="2"/>
        <v>45</v>
      </c>
      <c r="K17" s="45">
        <f>K15*K16</f>
        <v>51</v>
      </c>
      <c r="L17" s="45">
        <f>L15*L16</f>
        <v>60</v>
      </c>
      <c r="M17" s="45">
        <f t="shared" si="2"/>
        <v>54</v>
      </c>
      <c r="N17" s="45">
        <f t="shared" si="2"/>
        <v>54</v>
      </c>
      <c r="O17" s="45">
        <f t="shared" si="2"/>
        <v>57</v>
      </c>
      <c r="P17" s="45">
        <f t="shared" si="2"/>
        <v>63</v>
      </c>
      <c r="Q17" s="45">
        <f>Q15*Q16</f>
        <v>663</v>
      </c>
    </row>
    <row r="18" spans="1:17" ht="17.25" customHeight="1" x14ac:dyDescent="0.3">
      <c r="A18" s="25"/>
      <c r="B18" s="1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3">
      <c r="A19" s="39" t="s">
        <v>37</v>
      </c>
      <c r="B19" s="39"/>
      <c r="C19" s="39"/>
      <c r="D19" s="25"/>
      <c r="E19" s="45">
        <f t="shared" ref="E19:J19" si="3">E9+E13+E17</f>
        <v>1456</v>
      </c>
      <c r="F19" s="45">
        <f t="shared" si="3"/>
        <v>1281</v>
      </c>
      <c r="G19" s="45">
        <f t="shared" si="3"/>
        <v>1384</v>
      </c>
      <c r="H19" s="45">
        <f t="shared" si="3"/>
        <v>1622</v>
      </c>
      <c r="I19" s="45">
        <f t="shared" si="3"/>
        <v>1349</v>
      </c>
      <c r="J19" s="45">
        <f t="shared" si="3"/>
        <v>1341</v>
      </c>
      <c r="K19" s="45">
        <f t="shared" ref="K19:Q19" si="4">K9+K13+K17</f>
        <v>1381</v>
      </c>
      <c r="L19" s="45">
        <f t="shared" si="4"/>
        <v>1555</v>
      </c>
      <c r="M19" s="45">
        <f t="shared" si="4"/>
        <v>1249</v>
      </c>
      <c r="N19" s="45">
        <f t="shared" si="4"/>
        <v>1382</v>
      </c>
      <c r="O19" s="45">
        <f t="shared" si="4"/>
        <v>1453</v>
      </c>
      <c r="P19" s="45">
        <f t="shared" si="4"/>
        <v>1291</v>
      </c>
      <c r="Q19" s="45">
        <f t="shared" si="4"/>
        <v>16744</v>
      </c>
    </row>
    <row r="20" spans="1:17" x14ac:dyDescent="0.3">
      <c r="A20" s="25"/>
      <c r="C20" s="25"/>
      <c r="D20" s="2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3">
      <c r="A21" s="36"/>
      <c r="B21" s="36"/>
      <c r="C21" s="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x14ac:dyDescent="0.3">
      <c r="A22" s="34" t="s">
        <v>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x14ac:dyDescent="0.3">
      <c r="A23" s="25"/>
      <c r="B23" s="25" t="s">
        <v>23</v>
      </c>
      <c r="C23" s="25"/>
      <c r="D23" s="25"/>
      <c r="E23" s="52">
        <v>510</v>
      </c>
      <c r="F23" s="52">
        <v>510</v>
      </c>
      <c r="G23" s="52">
        <v>510</v>
      </c>
      <c r="H23" s="52">
        <v>510</v>
      </c>
      <c r="I23" s="52">
        <v>510</v>
      </c>
      <c r="J23" s="52">
        <v>510</v>
      </c>
      <c r="K23" s="52">
        <v>510</v>
      </c>
      <c r="L23" s="52">
        <v>510</v>
      </c>
      <c r="M23" s="52">
        <v>510</v>
      </c>
      <c r="N23" s="52">
        <v>510</v>
      </c>
      <c r="O23" s="52">
        <v>510</v>
      </c>
      <c r="P23" s="52">
        <v>510</v>
      </c>
      <c r="Q23" s="52">
        <v>510</v>
      </c>
    </row>
    <row r="24" spans="1:17" x14ac:dyDescent="0.3">
      <c r="A24" s="25"/>
      <c r="B24" s="25" t="s">
        <v>26</v>
      </c>
      <c r="C24" s="25"/>
      <c r="D24" s="25"/>
      <c r="E24" s="44">
        <v>150</v>
      </c>
      <c r="F24" s="44">
        <v>150</v>
      </c>
      <c r="G24" s="44">
        <v>150</v>
      </c>
      <c r="H24" s="44">
        <v>150</v>
      </c>
      <c r="I24" s="44">
        <v>150</v>
      </c>
      <c r="J24" s="44">
        <v>150</v>
      </c>
      <c r="K24" s="44">
        <v>150</v>
      </c>
      <c r="L24" s="44">
        <v>150</v>
      </c>
      <c r="M24" s="44">
        <v>150</v>
      </c>
      <c r="N24" s="44">
        <v>150</v>
      </c>
      <c r="O24" s="44">
        <v>150</v>
      </c>
      <c r="P24" s="44">
        <v>150</v>
      </c>
      <c r="Q24" s="44">
        <v>150</v>
      </c>
    </row>
    <row r="25" spans="1:17" x14ac:dyDescent="0.3">
      <c r="A25" s="25"/>
      <c r="B25" s="25" t="s">
        <v>24</v>
      </c>
      <c r="C25" s="25"/>
      <c r="D25" s="25"/>
      <c r="E25" s="44">
        <v>50</v>
      </c>
      <c r="F25" s="44">
        <v>50</v>
      </c>
      <c r="G25" s="44">
        <v>50</v>
      </c>
      <c r="H25" s="44">
        <v>50</v>
      </c>
      <c r="I25" s="44">
        <v>50</v>
      </c>
      <c r="J25" s="44">
        <v>50</v>
      </c>
      <c r="K25" s="44">
        <v>50</v>
      </c>
      <c r="L25" s="44">
        <v>50</v>
      </c>
      <c r="M25" s="44">
        <v>50</v>
      </c>
      <c r="N25" s="44">
        <v>50</v>
      </c>
      <c r="O25" s="44">
        <v>50</v>
      </c>
      <c r="P25" s="44">
        <v>50</v>
      </c>
      <c r="Q25" s="44">
        <v>50</v>
      </c>
    </row>
    <row r="26" spans="1:17" x14ac:dyDescent="0.3">
      <c r="A26" s="25"/>
      <c r="B26" s="25" t="s">
        <v>27</v>
      </c>
      <c r="C26" s="25"/>
      <c r="D26" s="25"/>
      <c r="E26" s="44">
        <v>50</v>
      </c>
      <c r="F26" s="44">
        <v>50</v>
      </c>
      <c r="G26" s="44">
        <v>50</v>
      </c>
      <c r="H26" s="44">
        <v>50</v>
      </c>
      <c r="I26" s="44">
        <v>50</v>
      </c>
      <c r="J26" s="44">
        <v>50</v>
      </c>
      <c r="K26" s="44">
        <v>50</v>
      </c>
      <c r="L26" s="44">
        <v>50</v>
      </c>
      <c r="M26" s="44">
        <v>50</v>
      </c>
      <c r="N26" s="44">
        <v>50</v>
      </c>
      <c r="O26" s="44">
        <v>50</v>
      </c>
      <c r="P26" s="44">
        <v>50</v>
      </c>
      <c r="Q26" s="44">
        <v>50</v>
      </c>
    </row>
    <row r="27" spans="1:17" x14ac:dyDescent="0.3">
      <c r="A27" s="25"/>
      <c r="B27" s="25" t="s">
        <v>25</v>
      </c>
      <c r="C27" s="25"/>
      <c r="D27" s="25"/>
      <c r="E27" s="44">
        <v>20</v>
      </c>
      <c r="F27" s="44">
        <v>20</v>
      </c>
      <c r="G27" s="44">
        <v>20</v>
      </c>
      <c r="H27" s="44">
        <v>20</v>
      </c>
      <c r="I27" s="44">
        <v>20</v>
      </c>
      <c r="J27" s="44">
        <v>20</v>
      </c>
      <c r="K27" s="44">
        <v>20</v>
      </c>
      <c r="L27" s="44">
        <v>20</v>
      </c>
      <c r="M27" s="44">
        <v>20</v>
      </c>
      <c r="N27" s="44">
        <v>20</v>
      </c>
      <c r="O27" s="44">
        <v>20</v>
      </c>
      <c r="P27" s="44">
        <v>20</v>
      </c>
      <c r="Q27" s="44">
        <v>20</v>
      </c>
    </row>
    <row r="28" spans="1:17" x14ac:dyDescent="0.3">
      <c r="A28" s="25"/>
      <c r="B28" s="25"/>
      <c r="C28" s="25"/>
      <c r="D28" s="2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x14ac:dyDescent="0.3">
      <c r="A29" s="38" t="s">
        <v>39</v>
      </c>
      <c r="B29" s="38"/>
      <c r="C29" s="38"/>
      <c r="D29" s="25"/>
      <c r="E29" s="45">
        <f>E23+E24+E25+E26+E27</f>
        <v>780</v>
      </c>
      <c r="F29" s="45">
        <f t="shared" ref="F29:Q29" si="5">F23+F24+F25+F26+F27</f>
        <v>780</v>
      </c>
      <c r="G29" s="45">
        <f t="shared" si="5"/>
        <v>780</v>
      </c>
      <c r="H29" s="45">
        <f t="shared" si="5"/>
        <v>780</v>
      </c>
      <c r="I29" s="45">
        <f t="shared" si="5"/>
        <v>780</v>
      </c>
      <c r="J29" s="45">
        <f t="shared" si="5"/>
        <v>780</v>
      </c>
      <c r="K29" s="45">
        <f t="shared" si="5"/>
        <v>780</v>
      </c>
      <c r="L29" s="45">
        <f t="shared" si="5"/>
        <v>780</v>
      </c>
      <c r="M29" s="45">
        <f t="shared" si="5"/>
        <v>780</v>
      </c>
      <c r="N29" s="45">
        <f t="shared" si="5"/>
        <v>780</v>
      </c>
      <c r="O29" s="45">
        <f t="shared" si="5"/>
        <v>780</v>
      </c>
      <c r="P29" s="45">
        <f t="shared" si="5"/>
        <v>780</v>
      </c>
      <c r="Q29" s="45">
        <f t="shared" si="5"/>
        <v>780</v>
      </c>
    </row>
    <row r="30" spans="1:17" x14ac:dyDescent="0.3">
      <c r="A30" s="38"/>
      <c r="B30" s="38"/>
      <c r="C30" s="38"/>
      <c r="D30" s="2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3">
      <c r="A31" s="38" t="s">
        <v>40</v>
      </c>
      <c r="B31" s="38"/>
      <c r="C31" s="38"/>
      <c r="D31" s="2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3">
      <c r="A32" s="38"/>
      <c r="B32" s="40" t="s">
        <v>41</v>
      </c>
      <c r="C32" s="38"/>
      <c r="D32" s="25"/>
      <c r="E32" s="45">
        <v>7000</v>
      </c>
      <c r="F32" s="45">
        <v>7000</v>
      </c>
      <c r="G32" s="45">
        <v>7000</v>
      </c>
      <c r="H32" s="45">
        <v>7000</v>
      </c>
      <c r="I32" s="45">
        <v>7000</v>
      </c>
      <c r="J32" s="45">
        <v>7000</v>
      </c>
      <c r="K32" s="45">
        <v>7000</v>
      </c>
      <c r="L32" s="45">
        <v>7000</v>
      </c>
      <c r="M32" s="45">
        <v>7000</v>
      </c>
      <c r="N32" s="45">
        <v>7000</v>
      </c>
      <c r="O32" s="45">
        <v>7000</v>
      </c>
      <c r="P32" s="45">
        <v>7000</v>
      </c>
      <c r="Q32" s="45">
        <v>7000</v>
      </c>
    </row>
    <row r="33" spans="1:35" x14ac:dyDescent="0.3">
      <c r="A33" s="38"/>
      <c r="B33" s="40"/>
      <c r="C33" s="38"/>
      <c r="D33" s="2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35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35" x14ac:dyDescent="0.3">
      <c r="A35" s="39" t="s">
        <v>42</v>
      </c>
      <c r="B35" s="39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35" x14ac:dyDescent="0.3">
      <c r="A36" s="39"/>
      <c r="B36" s="28" t="s">
        <v>43</v>
      </c>
      <c r="C36" s="25"/>
      <c r="D36" s="25"/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</row>
    <row r="37" spans="1:35" x14ac:dyDescent="0.3">
      <c r="A37" s="25"/>
      <c r="B37" s="25"/>
      <c r="C37" s="25"/>
      <c r="D37" s="25"/>
      <c r="Q37" s="49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35" x14ac:dyDescent="0.3">
      <c r="A38" s="39" t="s">
        <v>44</v>
      </c>
      <c r="B38" s="39"/>
      <c r="C38" s="39"/>
      <c r="E38" s="50"/>
      <c r="F38" s="50"/>
      <c r="G38" s="50"/>
      <c r="H38" s="50"/>
      <c r="I38" s="50"/>
      <c r="J38" s="50"/>
      <c r="K38" s="50"/>
      <c r="L38" s="44"/>
      <c r="M38" s="44"/>
      <c r="N38" s="44"/>
      <c r="O38" s="44"/>
      <c r="P38" s="44"/>
      <c r="Q38" s="4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35" x14ac:dyDescent="0.3">
      <c r="A39" s="39"/>
      <c r="B39" s="39"/>
      <c r="C39" s="39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35" x14ac:dyDescent="0.3">
      <c r="A40" s="39"/>
      <c r="B40" s="39"/>
      <c r="C40" s="39"/>
      <c r="L40" s="25"/>
      <c r="M40" s="25"/>
      <c r="N40" s="25"/>
      <c r="O40" s="25"/>
      <c r="P40" s="25"/>
      <c r="Q40" s="4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35" x14ac:dyDescent="0.3">
      <c r="A41" s="39" t="s">
        <v>45</v>
      </c>
      <c r="B41" s="39"/>
      <c r="C41" s="39"/>
      <c r="E41" s="51">
        <f>E19-E29+E32</f>
        <v>7676</v>
      </c>
      <c r="F41" s="51">
        <f t="shared" ref="F41:Q41" si="6">F19-F29+F32</f>
        <v>7501</v>
      </c>
      <c r="G41" s="51">
        <f t="shared" si="6"/>
        <v>7604</v>
      </c>
      <c r="H41" s="51">
        <f t="shared" si="6"/>
        <v>7842</v>
      </c>
      <c r="I41" s="51">
        <f t="shared" si="6"/>
        <v>7569</v>
      </c>
      <c r="J41" s="51">
        <f t="shared" si="6"/>
        <v>7561</v>
      </c>
      <c r="K41" s="51">
        <f t="shared" si="6"/>
        <v>7601</v>
      </c>
      <c r="L41" s="51">
        <f t="shared" si="6"/>
        <v>7775</v>
      </c>
      <c r="M41" s="51">
        <f t="shared" si="6"/>
        <v>7469</v>
      </c>
      <c r="N41" s="51">
        <f t="shared" si="6"/>
        <v>7602</v>
      </c>
      <c r="O41" s="51">
        <f t="shared" si="6"/>
        <v>7673</v>
      </c>
      <c r="P41" s="51">
        <f t="shared" si="6"/>
        <v>7511</v>
      </c>
      <c r="Q41" s="51">
        <f t="shared" si="6"/>
        <v>22964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35" x14ac:dyDescent="0.3"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35" x14ac:dyDescent="0.3">
      <c r="A43" s="25"/>
      <c r="B43" s="25"/>
      <c r="C43" s="25"/>
      <c r="D43" s="25"/>
      <c r="E43" s="25"/>
      <c r="F43" s="25"/>
      <c r="G43" s="25"/>
      <c r="H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35" x14ac:dyDescent="0.3">
      <c r="A44" s="25"/>
      <c r="B44" s="25"/>
      <c r="C44" s="25"/>
      <c r="D44" s="25"/>
      <c r="E44" s="25"/>
      <c r="F44" s="25"/>
      <c r="G44" s="25"/>
      <c r="H44" s="25"/>
    </row>
    <row r="45" spans="1:35" x14ac:dyDescent="0.3">
      <c r="A45" s="25"/>
      <c r="B45" s="25"/>
      <c r="C45" s="25"/>
      <c r="D45" s="25"/>
      <c r="E45" s="25"/>
      <c r="F45" s="25"/>
      <c r="G45" s="25"/>
      <c r="H45" s="25"/>
    </row>
    <row r="47" spans="1:35" x14ac:dyDescent="0.3"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55" spans="1:31" x14ac:dyDescent="0.3">
      <c r="A55" s="25"/>
      <c r="B55" s="25"/>
      <c r="C55" s="25"/>
      <c r="D55" s="25"/>
      <c r="E55" s="25"/>
      <c r="F55" s="25"/>
      <c r="G55" s="25"/>
      <c r="H55" s="25"/>
      <c r="W55" s="25"/>
      <c r="X55" s="25"/>
      <c r="Y55" s="25"/>
      <c r="Z55" s="25"/>
      <c r="AA55" s="25"/>
      <c r="AB55" s="25"/>
    </row>
    <row r="56" spans="1:31" x14ac:dyDescent="0.3">
      <c r="A56" s="25"/>
      <c r="B56" s="25"/>
      <c r="C56" s="25"/>
      <c r="D56" s="25"/>
      <c r="E56" s="25"/>
      <c r="F56" s="25"/>
      <c r="G56" s="25"/>
      <c r="H56" s="25"/>
      <c r="W56" s="25"/>
      <c r="X56" s="25"/>
      <c r="Y56" s="25"/>
      <c r="Z56" s="25"/>
      <c r="AA56" s="25"/>
      <c r="AB56" s="25"/>
    </row>
    <row r="57" spans="1:31" x14ac:dyDescent="0.3">
      <c r="A57" s="25"/>
      <c r="B57" s="25"/>
      <c r="C57" s="25"/>
      <c r="D57" s="25"/>
      <c r="E57" s="25"/>
      <c r="F57" s="25"/>
      <c r="G57" s="25"/>
      <c r="H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1" x14ac:dyDescent="0.3">
      <c r="A58" s="25"/>
      <c r="B58" s="25"/>
      <c r="C58" s="25"/>
      <c r="D58" s="25"/>
    </row>
    <row r="59" spans="1:31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31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31" x14ac:dyDescent="0.3">
      <c r="E61" s="25"/>
      <c r="F61" s="25"/>
      <c r="G61" s="25"/>
      <c r="H61" s="25"/>
      <c r="I61" s="25"/>
      <c r="J61" s="25"/>
      <c r="K61" s="25"/>
      <c r="L61" s="25"/>
      <c r="W61" s="25"/>
      <c r="X61" s="25"/>
      <c r="Y61" s="25"/>
      <c r="Z61" s="25"/>
    </row>
    <row r="62" spans="1:31" x14ac:dyDescent="0.3">
      <c r="E62" s="25"/>
      <c r="F62" s="25"/>
      <c r="G62" s="25"/>
      <c r="H62" s="25"/>
      <c r="I62" s="25"/>
      <c r="J62" s="25"/>
      <c r="K62" s="25"/>
      <c r="L62" s="25"/>
    </row>
    <row r="63" spans="1:31" x14ac:dyDescent="0.3">
      <c r="E63" s="25"/>
      <c r="F63" s="25"/>
      <c r="G63" s="25"/>
      <c r="H63" s="25"/>
      <c r="I63" s="25"/>
      <c r="J63" s="25"/>
      <c r="K63" s="25"/>
      <c r="L63" s="25"/>
    </row>
    <row r="66" spans="1:28" x14ac:dyDescent="0.3">
      <c r="A66" s="25"/>
      <c r="B66" s="25"/>
      <c r="C66" s="25"/>
      <c r="D66" s="25"/>
    </row>
    <row r="67" spans="1:28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</row>
    <row r="68" spans="1:28" x14ac:dyDescent="0.3">
      <c r="A68" s="25"/>
      <c r="B68" s="25"/>
      <c r="C68" s="25"/>
      <c r="D68" s="25"/>
    </row>
    <row r="69" spans="1:28" x14ac:dyDescent="0.3">
      <c r="W69" s="25"/>
      <c r="X69" s="25"/>
      <c r="Y69" s="25"/>
      <c r="Z69" s="25"/>
      <c r="AA69" s="25"/>
      <c r="AB69" s="25"/>
    </row>
    <row r="70" spans="1:28" x14ac:dyDescent="0.3">
      <c r="W70" s="25"/>
      <c r="X70" s="25"/>
      <c r="Y70" s="25"/>
      <c r="Z70" s="25"/>
      <c r="AA70" s="25"/>
      <c r="AB70" s="25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FE5A-1338-4FB6-A472-B0B7486DE707}">
  <dimension ref="A1:AI72"/>
  <sheetViews>
    <sheetView topLeftCell="A15" zoomScale="96" workbookViewId="0">
      <selection activeCell="W16" sqref="W16"/>
    </sheetView>
  </sheetViews>
  <sheetFormatPr defaultColWidth="8.88671875" defaultRowHeight="14.4" x14ac:dyDescent="0.3"/>
  <cols>
    <col min="1" max="1" width="32.77734375" customWidth="1"/>
    <col min="2" max="2" width="27" customWidth="1"/>
    <col min="3" max="3" width="27.5546875" customWidth="1"/>
    <col min="4" max="4" width="22.109375" customWidth="1"/>
    <col min="5" max="7" width="13.77734375" customWidth="1"/>
    <col min="8" max="9" width="10.5546875" bestFit="1" customWidth="1"/>
    <col min="10" max="10" width="14.109375" customWidth="1"/>
    <col min="11" max="11" width="11.109375" customWidth="1"/>
    <col min="12" max="15" width="11.33203125" customWidth="1"/>
    <col min="16" max="16" width="15.21875" customWidth="1"/>
    <col min="17" max="17" width="14" customWidth="1"/>
  </cols>
  <sheetData>
    <row r="1" spans="1:17" x14ac:dyDescent="0.3">
      <c r="A1" s="25" t="s">
        <v>70</v>
      </c>
      <c r="B1" s="25" t="s">
        <v>71</v>
      </c>
      <c r="C1" s="26" t="s">
        <v>72</v>
      </c>
      <c r="D1" s="26" t="s">
        <v>73</v>
      </c>
      <c r="E1" s="27" t="s">
        <v>74</v>
      </c>
      <c r="F1" s="27" t="s">
        <v>75</v>
      </c>
      <c r="G1" s="27" t="s">
        <v>76</v>
      </c>
      <c r="H1" s="27" t="s">
        <v>77</v>
      </c>
      <c r="I1" s="27" t="s">
        <v>78</v>
      </c>
      <c r="J1" s="27" t="s">
        <v>79</v>
      </c>
      <c r="K1" s="27" t="s">
        <v>80</v>
      </c>
      <c r="L1" s="27" t="s">
        <v>81</v>
      </c>
      <c r="M1" s="27" t="s">
        <v>82</v>
      </c>
      <c r="N1" s="27" t="s">
        <v>83</v>
      </c>
      <c r="O1" s="27" t="s">
        <v>84</v>
      </c>
      <c r="P1" s="27" t="s">
        <v>85</v>
      </c>
      <c r="Q1" s="27" t="s">
        <v>86</v>
      </c>
    </row>
    <row r="2" spans="1:17" x14ac:dyDescent="0.3">
      <c r="A2" s="25"/>
      <c r="B2" s="25"/>
      <c r="C2" s="26" t="s">
        <v>32</v>
      </c>
      <c r="D2" s="26"/>
      <c r="E2" s="27">
        <v>45319</v>
      </c>
      <c r="F2" s="27">
        <v>45350</v>
      </c>
      <c r="G2" s="27">
        <v>45379</v>
      </c>
      <c r="H2" s="27">
        <v>45410</v>
      </c>
      <c r="I2" s="27">
        <v>45440</v>
      </c>
      <c r="J2" s="27">
        <v>45471</v>
      </c>
      <c r="K2" s="27">
        <v>45501</v>
      </c>
      <c r="L2" s="27">
        <v>45532</v>
      </c>
      <c r="M2" s="27">
        <v>45563</v>
      </c>
      <c r="N2" s="27">
        <v>45593</v>
      </c>
      <c r="O2" s="27">
        <v>45624</v>
      </c>
      <c r="P2" s="27">
        <v>45654</v>
      </c>
      <c r="Q2" s="27" t="s">
        <v>13</v>
      </c>
    </row>
    <row r="3" spans="1:17" x14ac:dyDescent="0.3">
      <c r="A3" s="28" t="s">
        <v>33</v>
      </c>
      <c r="B3" s="28"/>
      <c r="C3" s="28"/>
      <c r="D3" s="28"/>
      <c r="E3" s="30"/>
      <c r="F3" s="31" t="s">
        <v>34</v>
      </c>
      <c r="G3" s="31" t="s">
        <v>35</v>
      </c>
      <c r="H3" s="31" t="s">
        <v>35</v>
      </c>
      <c r="I3" s="31" t="s">
        <v>35</v>
      </c>
      <c r="J3" s="31" t="s">
        <v>35</v>
      </c>
      <c r="K3" s="31" t="s">
        <v>35</v>
      </c>
      <c r="L3" s="31" t="s">
        <v>35</v>
      </c>
      <c r="M3" s="31" t="s">
        <v>35</v>
      </c>
      <c r="N3" s="31" t="s">
        <v>35</v>
      </c>
      <c r="O3" s="31" t="s">
        <v>35</v>
      </c>
      <c r="P3" s="31" t="s">
        <v>35</v>
      </c>
      <c r="Q3" s="31" t="s">
        <v>35</v>
      </c>
    </row>
    <row r="4" spans="1:17" x14ac:dyDescent="0.3">
      <c r="A4" s="25"/>
      <c r="B4" s="25"/>
      <c r="C4" s="25"/>
      <c r="D4" s="25"/>
      <c r="E4" s="25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x14ac:dyDescent="0.3">
      <c r="A5" s="25"/>
      <c r="B5" s="25"/>
      <c r="C5" s="25"/>
      <c r="D5" s="25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x14ac:dyDescent="0.3">
      <c r="A6" s="34" t="s">
        <v>36</v>
      </c>
      <c r="B6" s="3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15.75" customHeight="1" x14ac:dyDescent="0.3">
      <c r="A7" s="43" t="s">
        <v>49</v>
      </c>
      <c r="B7" s="43"/>
      <c r="C7" s="43"/>
      <c r="D7" s="29" t="s">
        <v>47</v>
      </c>
      <c r="E7" s="25">
        <v>15</v>
      </c>
      <c r="F7" s="25">
        <v>14</v>
      </c>
      <c r="G7" s="25">
        <v>16</v>
      </c>
      <c r="H7" s="25">
        <v>18</v>
      </c>
      <c r="I7" s="25">
        <v>15</v>
      </c>
      <c r="J7" s="25">
        <v>11</v>
      </c>
      <c r="K7" s="25">
        <v>10</v>
      </c>
      <c r="L7" s="25">
        <v>11</v>
      </c>
      <c r="M7" s="25">
        <v>13</v>
      </c>
      <c r="N7" s="25">
        <v>12</v>
      </c>
      <c r="O7" s="25">
        <v>10</v>
      </c>
      <c r="P7" s="25">
        <v>10</v>
      </c>
      <c r="Q7" s="29">
        <f>SUM(E7:P7)</f>
        <v>155</v>
      </c>
    </row>
    <row r="8" spans="1:17" ht="15.75" customHeight="1" x14ac:dyDescent="0.3">
      <c r="A8" s="43"/>
      <c r="B8" s="43"/>
      <c r="C8" s="43"/>
      <c r="D8" s="29" t="s">
        <v>48</v>
      </c>
      <c r="E8" s="44">
        <v>100</v>
      </c>
      <c r="F8" s="44">
        <v>100</v>
      </c>
      <c r="G8" s="44">
        <v>100</v>
      </c>
      <c r="H8" s="44">
        <v>100</v>
      </c>
      <c r="I8" s="44">
        <v>100</v>
      </c>
      <c r="J8" s="44">
        <v>100</v>
      </c>
      <c r="K8" s="44">
        <v>100</v>
      </c>
      <c r="L8" s="44">
        <v>100</v>
      </c>
      <c r="M8" s="44">
        <v>100</v>
      </c>
      <c r="N8" s="44">
        <v>100</v>
      </c>
      <c r="O8" s="44">
        <v>100</v>
      </c>
      <c r="P8" s="44">
        <v>100</v>
      </c>
      <c r="Q8" s="45">
        <v>100</v>
      </c>
    </row>
    <row r="9" spans="1:17" ht="15.6" x14ac:dyDescent="0.3">
      <c r="A9" s="43"/>
      <c r="B9" s="43"/>
      <c r="C9" s="43"/>
      <c r="D9" s="29" t="s">
        <v>13</v>
      </c>
      <c r="E9" s="45">
        <f>E7*E8</f>
        <v>1500</v>
      </c>
      <c r="F9" s="45">
        <f>F7*F8</f>
        <v>1400</v>
      </c>
      <c r="G9" s="45">
        <f t="shared" ref="G9:O9" si="0">G7*G8</f>
        <v>1600</v>
      </c>
      <c r="H9" s="45">
        <f t="shared" si="0"/>
        <v>1800</v>
      </c>
      <c r="I9" s="45">
        <f t="shared" si="0"/>
        <v>1500</v>
      </c>
      <c r="J9" s="45">
        <f t="shared" si="0"/>
        <v>1100</v>
      </c>
      <c r="K9" s="45">
        <f t="shared" si="0"/>
        <v>1000</v>
      </c>
      <c r="L9" s="45">
        <f t="shared" si="0"/>
        <v>1100</v>
      </c>
      <c r="M9" s="45">
        <f t="shared" si="0"/>
        <v>1300</v>
      </c>
      <c r="N9" s="45">
        <f t="shared" si="0"/>
        <v>1200</v>
      </c>
      <c r="O9" s="45">
        <f t="shared" si="0"/>
        <v>1000</v>
      </c>
      <c r="P9" s="45">
        <f>P8*P7</f>
        <v>1000</v>
      </c>
      <c r="Q9" s="45">
        <f>Q8*Q7</f>
        <v>15500</v>
      </c>
    </row>
    <row r="10" spans="1:17" ht="15.6" x14ac:dyDescent="0.3">
      <c r="A10" s="25"/>
      <c r="B10" s="1"/>
      <c r="C10" s="25"/>
      <c r="D10" s="29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5.75" customHeight="1" x14ac:dyDescent="0.3">
      <c r="A11" s="43" t="s">
        <v>50</v>
      </c>
      <c r="B11" s="43"/>
      <c r="C11" s="43"/>
      <c r="D11" s="29" t="s">
        <v>47</v>
      </c>
      <c r="E11" s="25">
        <v>15</v>
      </c>
      <c r="F11" s="25">
        <v>14</v>
      </c>
      <c r="G11" s="25">
        <v>20</v>
      </c>
      <c r="H11" s="25">
        <v>19</v>
      </c>
      <c r="I11" s="25">
        <v>15</v>
      </c>
      <c r="J11" s="25">
        <v>15</v>
      </c>
      <c r="K11" s="25">
        <v>14</v>
      </c>
      <c r="L11" s="25">
        <v>15</v>
      </c>
      <c r="M11" s="25">
        <v>20</v>
      </c>
      <c r="N11" s="25">
        <v>20</v>
      </c>
      <c r="O11" s="25">
        <v>18</v>
      </c>
      <c r="P11" s="25">
        <v>18</v>
      </c>
      <c r="Q11" s="25">
        <f>SUM(E11:P11)</f>
        <v>203</v>
      </c>
    </row>
    <row r="12" spans="1:17" ht="15.75" customHeight="1" x14ac:dyDescent="0.3">
      <c r="A12" s="43"/>
      <c r="B12" s="43"/>
      <c r="C12" s="43"/>
      <c r="D12" s="29" t="s">
        <v>48</v>
      </c>
      <c r="E12" s="44">
        <v>33</v>
      </c>
      <c r="F12" s="44">
        <v>33</v>
      </c>
      <c r="G12" s="44">
        <v>33</v>
      </c>
      <c r="H12" s="44">
        <v>33</v>
      </c>
      <c r="I12" s="44">
        <v>33</v>
      </c>
      <c r="J12" s="44">
        <v>33</v>
      </c>
      <c r="K12" s="44">
        <v>33</v>
      </c>
      <c r="L12" s="44">
        <v>33</v>
      </c>
      <c r="M12" s="44">
        <v>33</v>
      </c>
      <c r="N12" s="44">
        <v>33</v>
      </c>
      <c r="O12" s="44">
        <v>33</v>
      </c>
      <c r="P12" s="44">
        <v>33</v>
      </c>
      <c r="Q12" s="44">
        <v>33</v>
      </c>
    </row>
    <row r="13" spans="1:17" ht="15.6" x14ac:dyDescent="0.3">
      <c r="A13" s="43"/>
      <c r="B13" s="43"/>
      <c r="C13" s="43"/>
      <c r="D13" s="29" t="s">
        <v>13</v>
      </c>
      <c r="E13" s="45">
        <f>E11*E12</f>
        <v>495</v>
      </c>
      <c r="F13" s="45">
        <f t="shared" ref="F13:P13" si="1">F11*F12</f>
        <v>462</v>
      </c>
      <c r="G13" s="45">
        <f t="shared" si="1"/>
        <v>660</v>
      </c>
      <c r="H13" s="45">
        <f t="shared" si="1"/>
        <v>627</v>
      </c>
      <c r="I13" s="45">
        <f t="shared" si="1"/>
        <v>495</v>
      </c>
      <c r="J13" s="45">
        <f t="shared" si="1"/>
        <v>495</v>
      </c>
      <c r="K13" s="45">
        <f t="shared" si="1"/>
        <v>462</v>
      </c>
      <c r="L13" s="45">
        <f t="shared" si="1"/>
        <v>495</v>
      </c>
      <c r="M13" s="45">
        <f t="shared" si="1"/>
        <v>660</v>
      </c>
      <c r="N13" s="45">
        <f t="shared" si="1"/>
        <v>660</v>
      </c>
      <c r="O13" s="45">
        <f t="shared" si="1"/>
        <v>594</v>
      </c>
      <c r="P13" s="45">
        <f t="shared" si="1"/>
        <v>594</v>
      </c>
      <c r="Q13" s="45">
        <f>Q11*Q12</f>
        <v>6699</v>
      </c>
    </row>
    <row r="14" spans="1:17" ht="15.6" x14ac:dyDescent="0.3">
      <c r="A14" s="25"/>
      <c r="B14" s="1"/>
      <c r="C14" s="25"/>
      <c r="D14" s="29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ht="15.75" customHeight="1" x14ac:dyDescent="0.3">
      <c r="A15" s="43" t="s">
        <v>46</v>
      </c>
      <c r="B15" s="43"/>
      <c r="C15" s="43"/>
      <c r="D15" s="29" t="s">
        <v>47</v>
      </c>
      <c r="E15" s="25">
        <v>25</v>
      </c>
      <c r="F15" s="25">
        <v>20</v>
      </c>
      <c r="G15" s="25">
        <v>18</v>
      </c>
      <c r="H15" s="25">
        <v>20</v>
      </c>
      <c r="I15" s="25">
        <v>25</v>
      </c>
      <c r="J15" s="25">
        <v>18</v>
      </c>
      <c r="K15" s="25">
        <v>25</v>
      </c>
      <c r="L15" s="25">
        <v>20</v>
      </c>
      <c r="M15" s="25">
        <v>22</v>
      </c>
      <c r="N15" s="25">
        <v>18</v>
      </c>
      <c r="O15" s="25">
        <v>21</v>
      </c>
      <c r="P15" s="25">
        <v>21</v>
      </c>
      <c r="Q15" s="25">
        <f>SUM(E15:P15)</f>
        <v>253</v>
      </c>
    </row>
    <row r="16" spans="1:17" ht="15.75" customHeight="1" x14ac:dyDescent="0.3">
      <c r="A16" s="43"/>
      <c r="B16" s="43"/>
      <c r="C16" s="43"/>
      <c r="D16" s="29" t="s">
        <v>48</v>
      </c>
      <c r="E16" s="44">
        <v>3</v>
      </c>
      <c r="F16" s="44">
        <v>3</v>
      </c>
      <c r="G16" s="44">
        <v>3</v>
      </c>
      <c r="H16" s="44">
        <v>3</v>
      </c>
      <c r="I16" s="44">
        <v>3</v>
      </c>
      <c r="J16" s="44">
        <v>3</v>
      </c>
      <c r="K16" s="44">
        <v>3</v>
      </c>
      <c r="L16" s="44">
        <v>3</v>
      </c>
      <c r="M16" s="44">
        <v>3</v>
      </c>
      <c r="N16" s="44">
        <v>3</v>
      </c>
      <c r="O16" s="44">
        <v>3</v>
      </c>
      <c r="P16" s="44">
        <v>3</v>
      </c>
      <c r="Q16" s="44">
        <v>3</v>
      </c>
    </row>
    <row r="17" spans="1:17" ht="15.6" x14ac:dyDescent="0.3">
      <c r="A17" s="43"/>
      <c r="B17" s="43"/>
      <c r="C17" s="43"/>
      <c r="D17" s="29" t="s">
        <v>13</v>
      </c>
      <c r="E17" s="45">
        <f>E16*E15</f>
        <v>75</v>
      </c>
      <c r="F17" s="45">
        <f>F16*F15</f>
        <v>60</v>
      </c>
      <c r="G17" s="45">
        <f t="shared" ref="G17:Q17" si="2">G16*G15</f>
        <v>54</v>
      </c>
      <c r="H17" s="45">
        <f t="shared" si="2"/>
        <v>60</v>
      </c>
      <c r="I17" s="45">
        <f t="shared" si="2"/>
        <v>75</v>
      </c>
      <c r="J17" s="45">
        <f t="shared" si="2"/>
        <v>54</v>
      </c>
      <c r="K17" s="45">
        <f t="shared" si="2"/>
        <v>75</v>
      </c>
      <c r="L17" s="45">
        <f t="shared" si="2"/>
        <v>60</v>
      </c>
      <c r="M17" s="45">
        <f t="shared" si="2"/>
        <v>66</v>
      </c>
      <c r="N17" s="45">
        <f t="shared" si="2"/>
        <v>54</v>
      </c>
      <c r="O17" s="45">
        <f t="shared" si="2"/>
        <v>63</v>
      </c>
      <c r="P17" s="45">
        <f t="shared" si="2"/>
        <v>63</v>
      </c>
      <c r="Q17" s="45">
        <f t="shared" si="2"/>
        <v>759</v>
      </c>
    </row>
    <row r="18" spans="1:17" ht="15.6" x14ac:dyDescent="0.3">
      <c r="A18" s="25"/>
      <c r="B18" s="1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7.25" customHeight="1" x14ac:dyDescent="0.3">
      <c r="B19" s="1"/>
      <c r="C19" s="25"/>
      <c r="D19" s="29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3">
      <c r="A20" s="39" t="s">
        <v>37</v>
      </c>
      <c r="B20" s="39"/>
      <c r="C20" s="39"/>
      <c r="D20" s="25"/>
      <c r="E20" s="45">
        <f>E9+E13+E17</f>
        <v>2070</v>
      </c>
      <c r="F20" s="45">
        <f t="shared" ref="F20:Q20" si="3">F9+F13+F17</f>
        <v>1922</v>
      </c>
      <c r="G20" s="45">
        <f t="shared" si="3"/>
        <v>2314</v>
      </c>
      <c r="H20" s="45">
        <f t="shared" si="3"/>
        <v>2487</v>
      </c>
      <c r="I20" s="45">
        <f t="shared" si="3"/>
        <v>2070</v>
      </c>
      <c r="J20" s="45">
        <f t="shared" si="3"/>
        <v>1649</v>
      </c>
      <c r="K20" s="45">
        <f t="shared" si="3"/>
        <v>1537</v>
      </c>
      <c r="L20" s="45">
        <f t="shared" si="3"/>
        <v>1655</v>
      </c>
      <c r="M20" s="45">
        <f t="shared" si="3"/>
        <v>2026</v>
      </c>
      <c r="N20" s="45">
        <f t="shared" si="3"/>
        <v>1914</v>
      </c>
      <c r="O20" s="45">
        <f t="shared" si="3"/>
        <v>1657</v>
      </c>
      <c r="P20" s="45">
        <f t="shared" si="3"/>
        <v>1657</v>
      </c>
      <c r="Q20" s="45">
        <f t="shared" si="3"/>
        <v>22958</v>
      </c>
    </row>
    <row r="21" spans="1:17" x14ac:dyDescent="0.3">
      <c r="A21" s="25"/>
      <c r="C21" s="25"/>
      <c r="D21" s="2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x14ac:dyDescent="0.3">
      <c r="A22" s="36"/>
      <c r="B22" s="36"/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17" x14ac:dyDescent="0.3">
      <c r="A23" s="34" t="s">
        <v>38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3">
      <c r="A25" s="25"/>
      <c r="B25" s="25" t="s">
        <v>51</v>
      </c>
      <c r="C25" s="25"/>
      <c r="D25" s="25"/>
      <c r="E25" s="44">
        <v>510</v>
      </c>
      <c r="F25" s="44">
        <v>510</v>
      </c>
      <c r="G25" s="44">
        <v>510</v>
      </c>
      <c r="H25" s="44">
        <v>510</v>
      </c>
      <c r="I25" s="44">
        <v>510</v>
      </c>
      <c r="J25" s="44">
        <v>510</v>
      </c>
      <c r="K25" s="44">
        <v>510</v>
      </c>
      <c r="L25" s="44">
        <v>510</v>
      </c>
      <c r="M25" s="44">
        <v>510</v>
      </c>
      <c r="N25" s="44">
        <v>510</v>
      </c>
      <c r="O25" s="44">
        <v>510</v>
      </c>
      <c r="P25" s="44">
        <v>510</v>
      </c>
      <c r="Q25" s="45">
        <f>SUM(E25:P25)</f>
        <v>6120</v>
      </c>
    </row>
    <row r="26" spans="1:17" x14ac:dyDescent="0.3">
      <c r="A26" s="25"/>
      <c r="B26" s="25" t="s">
        <v>52</v>
      </c>
      <c r="C26" s="25"/>
      <c r="D26" s="25"/>
      <c r="E26" s="44">
        <v>150</v>
      </c>
      <c r="F26" s="44">
        <v>150</v>
      </c>
      <c r="G26" s="44">
        <v>150</v>
      </c>
      <c r="H26" s="44">
        <v>150</v>
      </c>
      <c r="I26" s="44">
        <v>150</v>
      </c>
      <c r="J26" s="44">
        <v>150</v>
      </c>
      <c r="K26" s="44">
        <v>150</v>
      </c>
      <c r="L26" s="44">
        <v>150</v>
      </c>
      <c r="M26" s="44">
        <v>150</v>
      </c>
      <c r="N26" s="44">
        <v>150</v>
      </c>
      <c r="O26" s="44">
        <v>150</v>
      </c>
      <c r="P26" s="44">
        <v>150</v>
      </c>
      <c r="Q26" s="45">
        <f>SUM(E26:P26)</f>
        <v>1800</v>
      </c>
    </row>
    <row r="27" spans="1:17" x14ac:dyDescent="0.3">
      <c r="A27" s="25"/>
      <c r="B27" s="25" t="s">
        <v>53</v>
      </c>
      <c r="C27" s="25"/>
      <c r="D27" s="25"/>
      <c r="E27" s="44">
        <v>50</v>
      </c>
      <c r="F27" s="44">
        <v>50</v>
      </c>
      <c r="G27" s="44">
        <v>50</v>
      </c>
      <c r="H27" s="44">
        <v>50</v>
      </c>
      <c r="I27" s="44">
        <v>50</v>
      </c>
      <c r="J27" s="44">
        <v>50</v>
      </c>
      <c r="K27" s="44">
        <v>50</v>
      </c>
      <c r="L27" s="44">
        <v>50</v>
      </c>
      <c r="M27" s="44">
        <v>50</v>
      </c>
      <c r="N27" s="44">
        <v>50</v>
      </c>
      <c r="O27" s="44">
        <v>50</v>
      </c>
      <c r="P27" s="44">
        <v>50</v>
      </c>
      <c r="Q27" s="45">
        <f>SUM(E27:P27)</f>
        <v>600</v>
      </c>
    </row>
    <row r="28" spans="1:17" x14ac:dyDescent="0.3">
      <c r="A28" s="25"/>
      <c r="B28" s="25" t="s">
        <v>54</v>
      </c>
      <c r="C28" s="25"/>
      <c r="D28" s="25"/>
      <c r="E28" s="44">
        <v>50</v>
      </c>
      <c r="F28" s="44">
        <v>50</v>
      </c>
      <c r="G28" s="44">
        <v>50</v>
      </c>
      <c r="H28" s="44">
        <v>50</v>
      </c>
      <c r="I28" s="44">
        <v>50</v>
      </c>
      <c r="J28" s="44">
        <v>50</v>
      </c>
      <c r="K28" s="44">
        <v>50</v>
      </c>
      <c r="L28" s="44">
        <v>50</v>
      </c>
      <c r="M28" s="44">
        <v>50</v>
      </c>
      <c r="N28" s="44">
        <v>50</v>
      </c>
      <c r="O28" s="44">
        <v>50</v>
      </c>
      <c r="P28" s="44">
        <v>50</v>
      </c>
      <c r="Q28" s="45">
        <f>SUM(E28:P28)</f>
        <v>600</v>
      </c>
    </row>
    <row r="29" spans="1:17" ht="16.2" x14ac:dyDescent="0.45">
      <c r="A29" s="25"/>
      <c r="B29" s="25" t="s">
        <v>55</v>
      </c>
      <c r="C29" s="25"/>
      <c r="D29" s="25"/>
      <c r="E29" s="47">
        <v>20</v>
      </c>
      <c r="F29" s="47">
        <v>20</v>
      </c>
      <c r="G29" s="47">
        <v>20</v>
      </c>
      <c r="H29" s="47">
        <v>20</v>
      </c>
      <c r="I29" s="47">
        <v>20</v>
      </c>
      <c r="J29" s="47">
        <v>20</v>
      </c>
      <c r="K29" s="47">
        <v>20</v>
      </c>
      <c r="L29" s="47">
        <v>20</v>
      </c>
      <c r="M29" s="47">
        <v>20</v>
      </c>
      <c r="N29" s="47">
        <v>20</v>
      </c>
      <c r="O29" s="47">
        <v>20</v>
      </c>
      <c r="P29" s="47">
        <v>20</v>
      </c>
      <c r="Q29" s="48">
        <f>SUM(E29:P29)</f>
        <v>240</v>
      </c>
    </row>
    <row r="30" spans="1:17" x14ac:dyDescent="0.3">
      <c r="A30" s="25"/>
      <c r="B30" s="25"/>
      <c r="C30" s="25"/>
      <c r="D30" s="2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ht="15.6" x14ac:dyDescent="0.4">
      <c r="A31" s="38" t="s">
        <v>39</v>
      </c>
      <c r="B31" s="38"/>
      <c r="C31" s="38"/>
      <c r="D31" s="25"/>
      <c r="E31" s="45">
        <f t="shared" ref="E31:Q31" si="4">SUM(E25:E30)</f>
        <v>780</v>
      </c>
      <c r="F31" s="45">
        <f t="shared" si="4"/>
        <v>780</v>
      </c>
      <c r="G31" s="45">
        <f t="shared" si="4"/>
        <v>780</v>
      </c>
      <c r="H31" s="45">
        <f t="shared" si="4"/>
        <v>780</v>
      </c>
      <c r="I31" s="45">
        <f t="shared" si="4"/>
        <v>780</v>
      </c>
      <c r="J31" s="45">
        <f t="shared" si="4"/>
        <v>780</v>
      </c>
      <c r="K31" s="45">
        <f t="shared" si="4"/>
        <v>780</v>
      </c>
      <c r="L31" s="45">
        <f t="shared" si="4"/>
        <v>780</v>
      </c>
      <c r="M31" s="45">
        <f t="shared" si="4"/>
        <v>780</v>
      </c>
      <c r="N31" s="45">
        <f t="shared" si="4"/>
        <v>780</v>
      </c>
      <c r="O31" s="45">
        <f t="shared" si="4"/>
        <v>780</v>
      </c>
      <c r="P31" s="45">
        <f t="shared" si="4"/>
        <v>780</v>
      </c>
      <c r="Q31" s="46">
        <f t="shared" si="4"/>
        <v>9360</v>
      </c>
    </row>
    <row r="32" spans="1:17" x14ac:dyDescent="0.3">
      <c r="A32" s="38"/>
      <c r="B32" s="38"/>
      <c r="C32" s="38"/>
      <c r="D32" s="2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28" x14ac:dyDescent="0.3">
      <c r="A33" s="38" t="s">
        <v>40</v>
      </c>
      <c r="B33" s="38"/>
      <c r="C33" s="38"/>
      <c r="D33" s="2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28" x14ac:dyDescent="0.3">
      <c r="A34" s="38"/>
      <c r="B34" s="40" t="s">
        <v>41</v>
      </c>
      <c r="C34" s="38"/>
      <c r="D34" s="25"/>
      <c r="E34" s="45">
        <v>7000</v>
      </c>
      <c r="F34" s="45">
        <v>7000</v>
      </c>
      <c r="G34" s="45">
        <v>7000</v>
      </c>
      <c r="H34" s="45">
        <v>7000</v>
      </c>
      <c r="I34" s="45">
        <v>7000</v>
      </c>
      <c r="J34" s="45">
        <v>7000</v>
      </c>
      <c r="K34" s="45">
        <v>7000</v>
      </c>
      <c r="L34" s="45">
        <v>7000</v>
      </c>
      <c r="M34" s="45">
        <v>7000</v>
      </c>
      <c r="N34" s="45">
        <v>7000</v>
      </c>
      <c r="O34" s="45">
        <v>7000</v>
      </c>
      <c r="P34" s="45">
        <v>7000</v>
      </c>
      <c r="Q34" s="45">
        <v>7000</v>
      </c>
    </row>
    <row r="35" spans="1:28" x14ac:dyDescent="0.3">
      <c r="A35" s="38"/>
      <c r="B35" s="40"/>
      <c r="C35" s="38"/>
      <c r="D35" s="2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28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28" x14ac:dyDescent="0.3">
      <c r="A37" s="39" t="s">
        <v>42</v>
      </c>
      <c r="B37" s="39"/>
      <c r="C37" s="25"/>
      <c r="D37" s="25"/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</row>
    <row r="38" spans="1:28" x14ac:dyDescent="0.3">
      <c r="A38" s="39"/>
      <c r="B38" s="28"/>
      <c r="C38" s="25"/>
      <c r="D38" s="25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28" x14ac:dyDescent="0.3">
      <c r="A39" s="25"/>
      <c r="B39" s="25"/>
      <c r="C39" s="25"/>
      <c r="D39" s="25"/>
      <c r="Q39" s="49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x14ac:dyDescent="0.3">
      <c r="A40" s="39" t="s">
        <v>44</v>
      </c>
      <c r="B40" s="39"/>
      <c r="C40" s="3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x14ac:dyDescent="0.3">
      <c r="A41" s="39"/>
      <c r="B41" s="39"/>
      <c r="C41" s="39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x14ac:dyDescent="0.3">
      <c r="A42" s="39"/>
      <c r="B42" s="39"/>
      <c r="C42" s="39"/>
      <c r="L42" s="25"/>
      <c r="M42" s="25"/>
      <c r="N42" s="25"/>
      <c r="O42" s="25"/>
      <c r="P42" s="25"/>
      <c r="Q42" s="4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x14ac:dyDescent="0.3">
      <c r="A43" s="39" t="s">
        <v>45</v>
      </c>
      <c r="B43" s="39"/>
      <c r="C43" s="39"/>
      <c r="E43" s="51">
        <f>E20-E31+E34</f>
        <v>8290</v>
      </c>
      <c r="F43" s="51">
        <f t="shared" ref="F43:Q43" si="5">F20-F31+F34</f>
        <v>8142</v>
      </c>
      <c r="G43" s="51">
        <f t="shared" si="5"/>
        <v>8534</v>
      </c>
      <c r="H43" s="51">
        <f t="shared" si="5"/>
        <v>8707</v>
      </c>
      <c r="I43" s="51">
        <f t="shared" si="5"/>
        <v>8290</v>
      </c>
      <c r="J43" s="51">
        <f t="shared" si="5"/>
        <v>7869</v>
      </c>
      <c r="K43" s="51">
        <f t="shared" si="5"/>
        <v>7757</v>
      </c>
      <c r="L43" s="51">
        <f t="shared" si="5"/>
        <v>7875</v>
      </c>
      <c r="M43" s="51">
        <f t="shared" si="5"/>
        <v>8246</v>
      </c>
      <c r="N43" s="51">
        <f t="shared" si="5"/>
        <v>8134</v>
      </c>
      <c r="O43" s="51">
        <f t="shared" si="5"/>
        <v>7877</v>
      </c>
      <c r="P43" s="51">
        <f t="shared" si="5"/>
        <v>7877</v>
      </c>
      <c r="Q43" s="51">
        <f t="shared" si="5"/>
        <v>20598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x14ac:dyDescent="0.3"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x14ac:dyDescent="0.3">
      <c r="A45" s="25"/>
      <c r="B45" s="25"/>
      <c r="C45" s="25"/>
      <c r="D45" s="25"/>
      <c r="E45" s="25"/>
      <c r="F45" s="25"/>
      <c r="G45" s="25"/>
      <c r="H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x14ac:dyDescent="0.3">
      <c r="A46" s="25"/>
      <c r="B46" s="25"/>
      <c r="C46" s="25"/>
      <c r="D46" s="25"/>
      <c r="E46" s="25"/>
      <c r="F46" s="25"/>
      <c r="G46" s="25"/>
      <c r="H46" s="25"/>
    </row>
    <row r="47" spans="1:28" x14ac:dyDescent="0.3">
      <c r="A47" s="25"/>
      <c r="B47" s="25"/>
      <c r="C47" s="25"/>
      <c r="D47" s="25"/>
      <c r="E47" s="25"/>
      <c r="F47" s="25"/>
      <c r="G47" s="25"/>
      <c r="H47" s="25"/>
    </row>
    <row r="49" spans="1:35" x14ac:dyDescent="0.3"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7" spans="1:35" x14ac:dyDescent="0.3">
      <c r="A57" s="25"/>
      <c r="B57" s="25"/>
      <c r="C57" s="25"/>
      <c r="D57" s="25"/>
      <c r="E57" s="25"/>
      <c r="F57" s="25"/>
      <c r="G57" s="25"/>
      <c r="H57" s="25"/>
      <c r="W57" s="25"/>
      <c r="X57" s="25"/>
      <c r="Y57" s="25"/>
      <c r="Z57" s="25"/>
      <c r="AA57" s="25"/>
      <c r="AB57" s="25"/>
    </row>
    <row r="58" spans="1:35" x14ac:dyDescent="0.3">
      <c r="A58" s="25"/>
      <c r="B58" s="25"/>
      <c r="C58" s="25"/>
      <c r="D58" s="25"/>
      <c r="E58" s="25"/>
      <c r="F58" s="25"/>
      <c r="G58" s="25"/>
      <c r="H58" s="25"/>
      <c r="W58" s="25"/>
      <c r="X58" s="25"/>
      <c r="Y58" s="25"/>
      <c r="Z58" s="25"/>
      <c r="AA58" s="25"/>
      <c r="AB58" s="25"/>
    </row>
    <row r="59" spans="1:35" x14ac:dyDescent="0.3">
      <c r="A59" s="25"/>
      <c r="B59" s="25"/>
      <c r="C59" s="25"/>
      <c r="D59" s="25"/>
      <c r="E59" s="25"/>
      <c r="F59" s="25"/>
      <c r="G59" s="25"/>
      <c r="H59" s="25"/>
      <c r="W59" s="25"/>
      <c r="X59" s="25"/>
      <c r="Y59" s="25"/>
      <c r="Z59" s="25"/>
      <c r="AA59" s="25"/>
      <c r="AB59" s="25"/>
      <c r="AC59" s="25"/>
      <c r="AD59" s="25"/>
      <c r="AE59" s="25"/>
    </row>
    <row r="60" spans="1:35" x14ac:dyDescent="0.3">
      <c r="A60" s="25"/>
      <c r="B60" s="25"/>
      <c r="C60" s="25"/>
      <c r="D60" s="25"/>
    </row>
    <row r="61" spans="1:35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35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35" x14ac:dyDescent="0.3">
      <c r="E63" s="25"/>
      <c r="F63" s="25"/>
      <c r="G63" s="25"/>
      <c r="H63" s="25"/>
      <c r="I63" s="25"/>
      <c r="J63" s="25"/>
      <c r="K63" s="25"/>
      <c r="L63" s="25"/>
      <c r="W63" s="25"/>
      <c r="X63" s="25"/>
      <c r="Y63" s="25"/>
      <c r="Z63" s="25"/>
    </row>
    <row r="64" spans="1:35" x14ac:dyDescent="0.3">
      <c r="E64" s="25"/>
      <c r="F64" s="25"/>
      <c r="G64" s="25"/>
      <c r="H64" s="25"/>
      <c r="I64" s="25"/>
      <c r="J64" s="25"/>
      <c r="K64" s="25"/>
      <c r="L64" s="25"/>
    </row>
    <row r="65" spans="1:28" x14ac:dyDescent="0.3">
      <c r="E65" s="25"/>
      <c r="F65" s="25"/>
      <c r="G65" s="25"/>
      <c r="H65" s="25"/>
      <c r="I65" s="25"/>
      <c r="J65" s="25"/>
      <c r="K65" s="25"/>
      <c r="L65" s="25"/>
    </row>
    <row r="68" spans="1:28" x14ac:dyDescent="0.3">
      <c r="A68" s="25"/>
      <c r="B68" s="25"/>
      <c r="C68" s="25"/>
      <c r="D68" s="25"/>
    </row>
    <row r="69" spans="1:28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</row>
    <row r="70" spans="1:28" x14ac:dyDescent="0.3">
      <c r="A70" s="25"/>
      <c r="B70" s="25"/>
      <c r="C70" s="25"/>
      <c r="D70" s="25"/>
    </row>
    <row r="71" spans="1:28" x14ac:dyDescent="0.3">
      <c r="W71" s="25"/>
      <c r="X71" s="25"/>
      <c r="Y71" s="25"/>
      <c r="Z71" s="25"/>
      <c r="AA71" s="25"/>
      <c r="AB71" s="25"/>
    </row>
    <row r="72" spans="1:28" x14ac:dyDescent="0.3">
      <c r="W72" s="25"/>
      <c r="X72" s="25"/>
      <c r="Y72" s="25"/>
      <c r="Z72" s="25"/>
      <c r="AA72" s="25"/>
      <c r="AB72" s="25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B249-E401-43C6-93C6-C5BBD07696CB}">
  <dimension ref="A1:I25"/>
  <sheetViews>
    <sheetView zoomScale="88" workbookViewId="0">
      <selection activeCell="L14" sqref="L14"/>
    </sheetView>
  </sheetViews>
  <sheetFormatPr defaultRowHeight="14.4" x14ac:dyDescent="0.3"/>
  <cols>
    <col min="1" max="1" width="28.44140625" customWidth="1"/>
    <col min="2" max="2" width="20.33203125" customWidth="1"/>
    <col min="3" max="3" width="20.88671875" customWidth="1"/>
    <col min="4" max="4" width="13.109375" customWidth="1"/>
    <col min="5" max="5" width="10.109375" customWidth="1"/>
    <col min="6" max="6" width="16.44140625" customWidth="1"/>
    <col min="7" max="7" width="16.21875" customWidth="1"/>
    <col min="8" max="8" width="13.21875" customWidth="1"/>
    <col min="9" max="9" width="18.21875" customWidth="1"/>
  </cols>
  <sheetData>
    <row r="1" spans="1:9" x14ac:dyDescent="0.3">
      <c r="A1" s="53" t="s">
        <v>56</v>
      </c>
      <c r="B1" s="54"/>
      <c r="C1" s="54"/>
      <c r="D1" s="54"/>
      <c r="E1" s="54"/>
      <c r="F1" s="54"/>
      <c r="G1" s="54"/>
      <c r="H1" s="54"/>
      <c r="I1" s="54"/>
    </row>
    <row r="2" spans="1:9" x14ac:dyDescent="0.3">
      <c r="A2" s="55"/>
      <c r="B2" s="56"/>
      <c r="C2" s="56"/>
      <c r="D2" s="56"/>
      <c r="E2" s="56"/>
      <c r="F2" s="56"/>
      <c r="G2" s="56"/>
      <c r="H2" s="56"/>
      <c r="I2" s="56"/>
    </row>
    <row r="3" spans="1:9" x14ac:dyDescent="0.3">
      <c r="A3" s="57"/>
      <c r="B3" s="57"/>
      <c r="C3" s="57"/>
      <c r="D3" s="57"/>
      <c r="E3" s="57"/>
      <c r="F3" s="57"/>
      <c r="G3" s="57"/>
      <c r="H3" s="57"/>
      <c r="I3" s="58"/>
    </row>
    <row r="4" spans="1:9" x14ac:dyDescent="0.3">
      <c r="A4" s="57"/>
      <c r="B4" s="57"/>
      <c r="C4" s="57"/>
      <c r="D4" s="57"/>
      <c r="E4" s="57"/>
      <c r="F4" s="59" t="s">
        <v>57</v>
      </c>
      <c r="G4" s="59" t="s">
        <v>58</v>
      </c>
      <c r="H4" s="59" t="s">
        <v>59</v>
      </c>
      <c r="I4" s="60"/>
    </row>
    <row r="5" spans="1:9" x14ac:dyDescent="0.3">
      <c r="A5" s="76" t="s">
        <v>70</v>
      </c>
      <c r="B5" s="77" t="s">
        <v>71</v>
      </c>
      <c r="C5" s="77" t="s">
        <v>72</v>
      </c>
      <c r="D5" s="77" t="s">
        <v>73</v>
      </c>
      <c r="E5" s="77" t="s">
        <v>74</v>
      </c>
      <c r="F5" s="77" t="s">
        <v>75</v>
      </c>
      <c r="G5" s="77" t="s">
        <v>76</v>
      </c>
      <c r="H5" s="77" t="s">
        <v>77</v>
      </c>
      <c r="I5" s="78" t="s">
        <v>78</v>
      </c>
    </row>
    <row r="6" spans="1:9" x14ac:dyDescent="0.3">
      <c r="A6" s="73" t="s">
        <v>60</v>
      </c>
      <c r="B6" s="57"/>
      <c r="C6" s="57"/>
      <c r="D6" s="57"/>
      <c r="E6" s="57"/>
      <c r="F6" s="57"/>
      <c r="G6" s="57"/>
      <c r="H6" s="57"/>
      <c r="I6" s="58"/>
    </row>
    <row r="7" spans="1:9" x14ac:dyDescent="0.3">
      <c r="A7" s="74"/>
      <c r="B7" s="62" t="s">
        <v>61</v>
      </c>
      <c r="C7" s="62"/>
      <c r="D7" s="62"/>
      <c r="E7" s="62"/>
      <c r="F7" s="62">
        <v>11405</v>
      </c>
      <c r="G7" s="62">
        <v>16216</v>
      </c>
      <c r="H7" s="62">
        <v>22958</v>
      </c>
      <c r="I7" s="63"/>
    </row>
    <row r="8" spans="1:9" x14ac:dyDescent="0.3">
      <c r="A8" s="74"/>
      <c r="B8" s="57" t="s">
        <v>62</v>
      </c>
      <c r="C8" s="57"/>
      <c r="D8" s="57"/>
      <c r="E8" s="57"/>
      <c r="F8" s="62"/>
      <c r="G8" s="62"/>
      <c r="H8" s="62"/>
      <c r="I8" s="63"/>
    </row>
    <row r="9" spans="1:9" x14ac:dyDescent="0.3">
      <c r="A9" s="74"/>
      <c r="B9" s="57" t="s">
        <v>63</v>
      </c>
      <c r="C9" s="57"/>
      <c r="D9" s="57"/>
      <c r="E9" s="57"/>
      <c r="F9" s="62"/>
      <c r="G9" s="62"/>
      <c r="H9" s="62"/>
      <c r="I9" s="63"/>
    </row>
    <row r="10" spans="1:9" x14ac:dyDescent="0.3">
      <c r="A10" s="74"/>
      <c r="B10" s="57"/>
      <c r="C10" s="57"/>
      <c r="D10" s="57"/>
      <c r="E10" s="57"/>
      <c r="F10" s="62"/>
      <c r="G10" s="62"/>
      <c r="H10" s="62"/>
      <c r="I10" s="63"/>
    </row>
    <row r="11" spans="1:9" x14ac:dyDescent="0.3">
      <c r="A11" s="74"/>
      <c r="B11" s="57"/>
      <c r="C11" s="57"/>
      <c r="D11" s="57"/>
      <c r="E11" s="57"/>
      <c r="F11" s="62"/>
      <c r="G11" s="62"/>
      <c r="H11" s="62"/>
      <c r="I11" s="63"/>
    </row>
    <row r="12" spans="1:9" ht="16.2" x14ac:dyDescent="0.45">
      <c r="A12" s="74"/>
      <c r="B12" s="61"/>
      <c r="C12" s="61"/>
      <c r="D12" s="61"/>
      <c r="E12" s="61"/>
      <c r="F12" s="64">
        <f>SUM(F7:F11)</f>
        <v>11405</v>
      </c>
      <c r="G12" s="64">
        <f>SUM(G7:G11)</f>
        <v>16216</v>
      </c>
      <c r="H12" s="64">
        <f>SUM(H7:H11)</f>
        <v>22958</v>
      </c>
      <c r="I12" s="65"/>
    </row>
    <row r="13" spans="1:9" ht="16.2" x14ac:dyDescent="0.45">
      <c r="A13" s="73" t="s">
        <v>64</v>
      </c>
      <c r="B13" s="57"/>
      <c r="C13" s="57"/>
      <c r="D13" s="57"/>
      <c r="E13" s="57"/>
      <c r="F13" s="57"/>
      <c r="G13" s="57"/>
      <c r="H13" s="57"/>
      <c r="I13" s="65">
        <f>F12+G12+H12</f>
        <v>50579</v>
      </c>
    </row>
    <row r="14" spans="1:9" x14ac:dyDescent="0.3">
      <c r="A14" s="74"/>
      <c r="B14" s="61"/>
      <c r="C14" s="61"/>
      <c r="D14" s="61"/>
      <c r="E14" s="61"/>
      <c r="F14" s="57"/>
      <c r="G14" s="57"/>
      <c r="H14" s="57"/>
      <c r="I14" s="58"/>
    </row>
    <row r="15" spans="1:9" x14ac:dyDescent="0.3">
      <c r="A15" s="73" t="s">
        <v>65</v>
      </c>
      <c r="B15" s="57"/>
      <c r="C15" s="57"/>
      <c r="D15" s="57"/>
      <c r="E15" s="57"/>
      <c r="F15" s="61">
        <v>0</v>
      </c>
      <c r="G15" s="61">
        <v>0</v>
      </c>
      <c r="H15" s="61">
        <v>0</v>
      </c>
      <c r="I15" s="66">
        <v>0</v>
      </c>
    </row>
    <row r="16" spans="1:9" x14ac:dyDescent="0.3">
      <c r="A16" s="74"/>
      <c r="B16" s="57"/>
      <c r="C16" s="57"/>
      <c r="D16" s="57"/>
      <c r="E16" s="57"/>
      <c r="F16" s="57"/>
      <c r="G16" s="57"/>
      <c r="H16" s="57"/>
      <c r="I16" s="58"/>
    </row>
    <row r="17" spans="1:9" x14ac:dyDescent="0.3">
      <c r="A17" s="74"/>
      <c r="B17" s="57"/>
      <c r="C17" s="57"/>
      <c r="D17" s="57"/>
      <c r="E17" s="57"/>
      <c r="F17" s="57"/>
      <c r="G17" s="57"/>
      <c r="H17" s="57"/>
      <c r="I17" s="58"/>
    </row>
    <row r="18" spans="1:9" x14ac:dyDescent="0.3">
      <c r="A18" s="73" t="s">
        <v>66</v>
      </c>
      <c r="B18" s="57"/>
      <c r="C18" s="57"/>
      <c r="D18" s="57"/>
      <c r="E18" s="57"/>
      <c r="F18" s="57"/>
      <c r="G18" s="57"/>
      <c r="H18" s="57"/>
      <c r="I18" s="58"/>
    </row>
    <row r="19" spans="1:9" x14ac:dyDescent="0.3">
      <c r="A19" s="74"/>
      <c r="B19" s="57" t="s">
        <v>67</v>
      </c>
      <c r="C19" s="57"/>
      <c r="D19" s="57"/>
      <c r="E19" s="57"/>
      <c r="F19" s="67">
        <v>2405</v>
      </c>
      <c r="G19" s="67">
        <v>6856</v>
      </c>
      <c r="H19" s="67">
        <v>13598</v>
      </c>
      <c r="I19" s="68"/>
    </row>
    <row r="20" spans="1:9" x14ac:dyDescent="0.3">
      <c r="A20" s="74"/>
      <c r="B20" s="57"/>
      <c r="C20" s="57"/>
      <c r="D20" s="57"/>
      <c r="E20" s="57"/>
      <c r="F20" s="62"/>
      <c r="G20" s="62"/>
      <c r="H20" s="62"/>
      <c r="I20" s="58"/>
    </row>
    <row r="21" spans="1:9" x14ac:dyDescent="0.3">
      <c r="A21" s="74"/>
      <c r="B21" s="57"/>
      <c r="C21" s="57"/>
      <c r="D21" s="57"/>
      <c r="E21" s="57"/>
      <c r="F21" s="57"/>
      <c r="G21" s="57"/>
      <c r="H21" s="57"/>
      <c r="I21" s="58"/>
    </row>
    <row r="22" spans="1:9" x14ac:dyDescent="0.3">
      <c r="A22" s="74"/>
      <c r="B22" s="61" t="s">
        <v>68</v>
      </c>
      <c r="C22" s="57"/>
      <c r="D22" s="57"/>
      <c r="E22" s="57"/>
      <c r="F22" s="64">
        <f>SUM(F19:F21)</f>
        <v>2405</v>
      </c>
      <c r="G22" s="64">
        <f>SUM(G19:G21)</f>
        <v>6856</v>
      </c>
      <c r="H22" s="64">
        <f>SUM(H19:H21)</f>
        <v>13598</v>
      </c>
      <c r="I22" s="68">
        <f>SUM(F22:H22)</f>
        <v>22859</v>
      </c>
    </row>
    <row r="23" spans="1:9" x14ac:dyDescent="0.3">
      <c r="A23" s="74"/>
      <c r="B23" s="57"/>
      <c r="C23" s="57"/>
      <c r="D23" s="57"/>
      <c r="E23" s="57"/>
      <c r="F23" s="57"/>
      <c r="G23" s="57"/>
      <c r="H23" s="57"/>
      <c r="I23" s="58"/>
    </row>
    <row r="24" spans="1:9" ht="19.8" x14ac:dyDescent="0.3">
      <c r="A24" s="75" t="s">
        <v>69</v>
      </c>
      <c r="B24" s="61"/>
      <c r="C24" s="57"/>
      <c r="D24" s="57"/>
      <c r="E24" s="57"/>
      <c r="F24" s="57"/>
      <c r="G24" s="57"/>
      <c r="H24" s="57"/>
      <c r="I24" s="72">
        <f>I22+I15</f>
        <v>22859</v>
      </c>
    </row>
    <row r="25" spans="1:9" ht="19.8" x14ac:dyDescent="0.3">
      <c r="A25" s="79"/>
      <c r="B25" s="80"/>
      <c r="C25" s="80"/>
      <c r="D25" s="80"/>
      <c r="E25" s="80"/>
      <c r="F25" s="80"/>
      <c r="G25" s="80"/>
      <c r="H25" s="80"/>
      <c r="I25" s="81"/>
    </row>
  </sheetData>
  <mergeCells count="1">
    <mergeCell ref="A1:I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up Cost</vt:lpstr>
      <vt:lpstr>Income Statement year 1</vt:lpstr>
      <vt:lpstr>Income Statement year 2</vt:lpstr>
      <vt:lpstr>Income Statement Year 3</vt:lpstr>
      <vt:lpstr>Cash Flow Year 1</vt:lpstr>
      <vt:lpstr>Cash Flow Year 2</vt:lpstr>
      <vt:lpstr>Cash Flow Year 3</vt:lpstr>
      <vt:lpstr>Balance Sheet Year 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christianjude dado</dc:creator>
  <cp:lastModifiedBy>christianjude dado</cp:lastModifiedBy>
  <dcterms:created xsi:type="dcterms:W3CDTF">2024-03-19T00:40:10Z</dcterms:created>
  <dcterms:modified xsi:type="dcterms:W3CDTF">2024-03-19T06:46:08Z</dcterms:modified>
</cp:coreProperties>
</file>